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filterPrivacy="1"/>
  <xr:revisionPtr revIDLastSave="0" documentId="13_ncr:1_{93B00494-26E2-484E-BADF-9258EBEA65A2}" xr6:coauthVersionLast="47" xr6:coauthVersionMax="47" xr10:uidLastSave="{00000000-0000-0000-0000-000000000000}"/>
  <bookViews>
    <workbookView xWindow="-120" yWindow="-120" windowWidth="29040" windowHeight="15840" activeTab="4" xr2:uid="{00000000-000D-0000-FFFF-FFFF00000000}"/>
  </bookViews>
  <sheets>
    <sheet name="Revision" sheetId="13" r:id="rId1"/>
    <sheet name="Mnemonics " sheetId="12" r:id="rId2"/>
    <sheet name="DART_MX8M" sheetId="2" r:id="rId3"/>
    <sheet name="DART_MX8MM" sheetId="5" r:id="rId4"/>
    <sheet name="DART_MX8MP" sheetId="6" r:id="rId5"/>
    <sheet name="DT8MCustom-V1.4.x" sheetId="9" r:id="rId6"/>
    <sheet name="DT8MCustom-V2.x" sheetId="10" r:id="rId7"/>
    <sheet name="DART Delta" sheetId="3" r:id="rId8"/>
  </sheets>
  <externalReferences>
    <externalReference r:id="rId9"/>
  </externalReferences>
  <definedNames>
    <definedName name="_xlnm._FilterDatabase" localSheetId="2" hidden="1">DART_MX8M!$K$1:$K$271</definedName>
    <definedName name="_xlnm._FilterDatabase" localSheetId="3" hidden="1">DART_MX8MM!$D$1:$D$271</definedName>
    <definedName name="_xlnm._FilterDatabase" localSheetId="4" hidden="1">DART_MX8MP!$J$1:$J$271</definedName>
    <definedName name="_xlnm._FilterDatabase" localSheetId="5" hidden="1">'DT8MCustom-V1.4.x'!$L$1:$L$155</definedName>
    <definedName name="_xlnm._FilterDatabase" localSheetId="6" hidden="1">'DT8MCustom-V2.x'!$L$1:$L$168</definedName>
    <definedName name="BallMap" localSheetId="3">#REF!</definedName>
    <definedName name="BallMap" localSheetId="4">#REF!</definedName>
    <definedName name="BallMap" localSheetId="5">#REF!</definedName>
    <definedName name="BallMap" localSheetId="6">#REF!</definedName>
    <definedName name="BallMap">#REF!</definedName>
    <definedName name="DIEX">5600</definedName>
    <definedName name="DIEY">5800</definedName>
    <definedName name="DRAM_TABLE" localSheetId="3">#REF!</definedName>
    <definedName name="DRAM_TABLE" localSheetId="4">#REF!</definedName>
    <definedName name="DRAM_TABLE" localSheetId="5">#REF!</definedName>
    <definedName name="DRAM_TABLE" localSheetId="6">#REF!</definedName>
    <definedName name="DRAM_TABLE">#REF!</definedName>
    <definedName name="full_port_name">[1]module!$AC:$AC</definedName>
    <definedName name="Hyst._Enable">[1]param!$D$2:$D$12</definedName>
    <definedName name="MODULE_FORCE">[1]module!$AF:$AF</definedName>
    <definedName name="MUX_DATA">[1]iomux!$R$77:$BF$322</definedName>
    <definedName name="MUX_PORT">[1]iomux!$S$77:$S$322,[1]iomux!$W$77:$W$322,[1]iomux!$AA$77:$AA$322,[1]iomux!$AE$77:$AE$322,[1]iomux!$AI$77:$AI$322,[1]iomux!$AM$77:$AM$322,[1]iomux!$AQ$77:$AQ$322,[1]iomux!$AV$77:$AV$322</definedName>
    <definedName name="Open_Drain_Enable">[1]param!$C$2:$C$12</definedName>
    <definedName name="PAD_TYPE">[1]pads!$V$2:$V$5</definedName>
    <definedName name="Pull___Keep_Enable">[1]param!$G$2:$G$12</definedName>
    <definedName name="Slew_Rate">[1]param!$A$2:$A$12</definedName>
    <definedName name="x" localSheetId="5">#REF!</definedName>
    <definedName name="x" localSheetId="6">#REF!</definedName>
    <definedName name="x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273" i="10" l="1"/>
  <c r="I273" i="10"/>
  <c r="K273" i="10" s="1"/>
  <c r="J274" i="10"/>
  <c r="I274" i="10"/>
  <c r="K274" i="10" s="1"/>
  <c r="A4" i="3"/>
  <c r="A5" i="3" s="1"/>
  <c r="A6" i="3" s="1"/>
  <c r="A7" i="3" s="1"/>
  <c r="A8" i="3" s="1"/>
  <c r="A9" i="3" s="1"/>
  <c r="A10" i="3" s="1"/>
  <c r="M28" i="10" l="1"/>
  <c r="M29" i="10"/>
  <c r="N29" i="10" s="1"/>
  <c r="M62" i="10"/>
  <c r="M64" i="10"/>
  <c r="M121" i="10"/>
  <c r="N121" i="10" s="1"/>
  <c r="M123" i="10"/>
  <c r="N123" i="10" s="1"/>
  <c r="M148" i="10"/>
  <c r="N148" i="10" s="1"/>
  <c r="L148" i="10" s="1"/>
  <c r="M150" i="10"/>
  <c r="N150" i="10" s="1"/>
  <c r="M180" i="10"/>
  <c r="N180" i="10" s="1"/>
  <c r="M181" i="10"/>
  <c r="N181" i="10" s="1"/>
  <c r="M183" i="10"/>
  <c r="M184" i="10"/>
  <c r="N184" i="10" s="1"/>
  <c r="M185" i="10"/>
  <c r="M192" i="10"/>
  <c r="N192" i="10" s="1"/>
  <c r="M193" i="10"/>
  <c r="N193" i="10" s="1"/>
  <c r="M196" i="10"/>
  <c r="N196" i="10" s="1"/>
  <c r="M197" i="10"/>
  <c r="N197" i="10" s="1"/>
  <c r="M198" i="10"/>
  <c r="M205" i="10"/>
  <c r="N205" i="10" s="1"/>
  <c r="L205" i="10" s="1"/>
  <c r="M206" i="10"/>
  <c r="N206" i="10" s="1"/>
  <c r="L208" i="10"/>
  <c r="L212" i="10"/>
  <c r="L226" i="10"/>
  <c r="M277" i="10"/>
  <c r="M289" i="10"/>
  <c r="M290" i="10"/>
  <c r="N290" i="10" s="1"/>
  <c r="M291" i="10"/>
  <c r="N291" i="10" s="1"/>
  <c r="M295" i="10"/>
  <c r="N295" i="10" s="1"/>
  <c r="M296" i="10"/>
  <c r="N296" i="10" s="1"/>
  <c r="L296" i="10" s="1"/>
  <c r="M297" i="10"/>
  <c r="M298" i="10"/>
  <c r="N298" i="10" s="1"/>
  <c r="M328" i="10"/>
  <c r="N328" i="10" s="1"/>
  <c r="E273" i="10"/>
  <c r="G273" i="10"/>
  <c r="E274" i="10"/>
  <c r="G274" i="10"/>
  <c r="M273" i="10" l="1"/>
  <c r="N273" i="10" s="1"/>
  <c r="M274" i="10"/>
  <c r="N274" i="10" s="1"/>
  <c r="L181" i="10"/>
  <c r="L193" i="10"/>
  <c r="L206" i="10"/>
  <c r="L295" i="10"/>
  <c r="L197" i="10"/>
  <c r="N185" i="10"/>
  <c r="L185" i="10" s="1"/>
  <c r="L121" i="10"/>
  <c r="L29" i="10"/>
  <c r="L291" i="10"/>
  <c r="L123" i="10"/>
  <c r="N62" i="10"/>
  <c r="L62" i="10" s="1"/>
  <c r="L328" i="10"/>
  <c r="L234" i="10"/>
  <c r="N198" i="10"/>
  <c r="L198" i="10" s="1"/>
  <c r="L298" i="10"/>
  <c r="N297" i="10"/>
  <c r="L297" i="10" s="1"/>
  <c r="L290" i="10"/>
  <c r="N289" i="10"/>
  <c r="L289" i="10" s="1"/>
  <c r="N277" i="10"/>
  <c r="L277" i="10" s="1"/>
  <c r="L227" i="10"/>
  <c r="L196" i="10"/>
  <c r="L194" i="10"/>
  <c r="L184" i="10"/>
  <c r="L182" i="10"/>
  <c r="L180" i="10"/>
  <c r="L150" i="10"/>
  <c r="L211" i="10"/>
  <c r="L195" i="10"/>
  <c r="L192" i="10"/>
  <c r="N183" i="10"/>
  <c r="L183" i="10" s="1"/>
  <c r="N64" i="10"/>
  <c r="L64" i="10" s="1"/>
  <c r="N28" i="10"/>
  <c r="L28" i="10" s="1"/>
  <c r="J328" i="10"/>
  <c r="I328" i="10"/>
  <c r="J327" i="10"/>
  <c r="I327" i="10"/>
  <c r="K327" i="10" s="1"/>
  <c r="J326" i="10"/>
  <c r="I326" i="10"/>
  <c r="J325" i="10"/>
  <c r="I325" i="10"/>
  <c r="K325" i="10" s="1"/>
  <c r="J324" i="10"/>
  <c r="I324" i="10"/>
  <c r="K324" i="10" s="1"/>
  <c r="J323" i="10"/>
  <c r="I323" i="10"/>
  <c r="K323" i="10" s="1"/>
  <c r="J322" i="10"/>
  <c r="I322" i="10"/>
  <c r="J321" i="10"/>
  <c r="I321" i="10"/>
  <c r="J320" i="10"/>
  <c r="I320" i="10"/>
  <c r="J319" i="10"/>
  <c r="I319" i="10"/>
  <c r="K319" i="10" s="1"/>
  <c r="J318" i="10"/>
  <c r="I318" i="10"/>
  <c r="J317" i="10"/>
  <c r="I317" i="10"/>
  <c r="J316" i="10"/>
  <c r="I316" i="10"/>
  <c r="J315" i="10"/>
  <c r="I315" i="10"/>
  <c r="K315" i="10" s="1"/>
  <c r="J314" i="10"/>
  <c r="I314" i="10"/>
  <c r="J313" i="10"/>
  <c r="I313" i="10"/>
  <c r="J312" i="10"/>
  <c r="I312" i="10"/>
  <c r="I309" i="10"/>
  <c r="J309" i="10"/>
  <c r="J308" i="10"/>
  <c r="I308" i="10"/>
  <c r="K308" i="10" s="1"/>
  <c r="I245" i="10"/>
  <c r="J245" i="10"/>
  <c r="J207" i="10"/>
  <c r="I207" i="10"/>
  <c r="J206" i="10"/>
  <c r="I206" i="10"/>
  <c r="I170" i="10"/>
  <c r="J170" i="10"/>
  <c r="I171" i="10"/>
  <c r="J171" i="10"/>
  <c r="I172" i="10"/>
  <c r="J172" i="10"/>
  <c r="I173" i="10"/>
  <c r="J173" i="10"/>
  <c r="I174" i="10"/>
  <c r="J174" i="10"/>
  <c r="K174" i="10" s="1"/>
  <c r="I175" i="10"/>
  <c r="J175" i="10"/>
  <c r="I176" i="10"/>
  <c r="J176" i="10"/>
  <c r="I177" i="10"/>
  <c r="J177" i="10"/>
  <c r="I178" i="10"/>
  <c r="J178" i="10"/>
  <c r="I179" i="10"/>
  <c r="J179" i="10"/>
  <c r="I180" i="10"/>
  <c r="J180" i="10"/>
  <c r="I181" i="10"/>
  <c r="J181" i="10"/>
  <c r="J169" i="10"/>
  <c r="I169" i="10"/>
  <c r="G325" i="10"/>
  <c r="G174" i="10"/>
  <c r="K328" i="10" l="1"/>
  <c r="L273" i="10"/>
  <c r="L274" i="10"/>
  <c r="K313" i="10"/>
  <c r="K245" i="10"/>
  <c r="K172" i="10"/>
  <c r="K326" i="10"/>
  <c r="K309" i="10"/>
  <c r="K207" i="10"/>
  <c r="K312" i="10"/>
  <c r="K322" i="10"/>
  <c r="K321" i="10"/>
  <c r="K177" i="10"/>
  <c r="K314" i="10"/>
  <c r="K318" i="10"/>
  <c r="K179" i="10"/>
  <c r="K175" i="10"/>
  <c r="K316" i="10"/>
  <c r="K320" i="10"/>
  <c r="K317" i="10"/>
  <c r="K171" i="10"/>
  <c r="K178" i="10"/>
  <c r="K176" i="10"/>
  <c r="K170" i="10"/>
  <c r="K169" i="10"/>
  <c r="K173" i="10"/>
  <c r="I85" i="10"/>
  <c r="J85" i="10"/>
  <c r="I86" i="10"/>
  <c r="J86" i="10"/>
  <c r="J84" i="10"/>
  <c r="I84" i="10"/>
  <c r="J83" i="10"/>
  <c r="I83" i="10"/>
  <c r="J82" i="10"/>
  <c r="I82" i="10"/>
  <c r="J81" i="10"/>
  <c r="I81" i="10"/>
  <c r="J80" i="10"/>
  <c r="I80" i="10"/>
  <c r="J79" i="10"/>
  <c r="I79" i="10"/>
  <c r="J78" i="10"/>
  <c r="I78" i="10"/>
  <c r="J77" i="10"/>
  <c r="I77" i="10"/>
  <c r="I63" i="10"/>
  <c r="J63" i="10"/>
  <c r="J305" i="10"/>
  <c r="I305" i="10"/>
  <c r="J304" i="10"/>
  <c r="I304" i="10"/>
  <c r="J303" i="10"/>
  <c r="I303" i="10"/>
  <c r="J302" i="10"/>
  <c r="I302" i="10"/>
  <c r="J301" i="10"/>
  <c r="I301" i="10"/>
  <c r="J300" i="10"/>
  <c r="I300" i="10"/>
  <c r="J298" i="10"/>
  <c r="I298" i="10"/>
  <c r="J297" i="10"/>
  <c r="I297" i="10"/>
  <c r="J296" i="10"/>
  <c r="I296" i="10"/>
  <c r="J295" i="10"/>
  <c r="I295" i="10"/>
  <c r="J294" i="10"/>
  <c r="I294" i="10"/>
  <c r="J292" i="10"/>
  <c r="I292" i="10"/>
  <c r="J291" i="10"/>
  <c r="I291" i="10"/>
  <c r="J290" i="10"/>
  <c r="I290" i="10"/>
  <c r="J289" i="10"/>
  <c r="I289" i="10"/>
  <c r="J287" i="10"/>
  <c r="I287" i="10"/>
  <c r="J286" i="10"/>
  <c r="I286" i="10"/>
  <c r="J285" i="10"/>
  <c r="I285" i="10"/>
  <c r="J284" i="10"/>
  <c r="I284" i="10"/>
  <c r="J283" i="10"/>
  <c r="I283" i="10"/>
  <c r="J280" i="10"/>
  <c r="I280" i="10"/>
  <c r="J279" i="10"/>
  <c r="I279" i="10"/>
  <c r="J278" i="10"/>
  <c r="I278" i="10"/>
  <c r="J277" i="10"/>
  <c r="I277" i="10"/>
  <c r="J271" i="10"/>
  <c r="I271" i="10"/>
  <c r="J270" i="10"/>
  <c r="I270" i="10"/>
  <c r="J269" i="10"/>
  <c r="I269" i="10"/>
  <c r="J268" i="10"/>
  <c r="I268" i="10"/>
  <c r="J267" i="10"/>
  <c r="I267" i="10"/>
  <c r="J266" i="10"/>
  <c r="I266" i="10"/>
  <c r="J265" i="10"/>
  <c r="I265" i="10"/>
  <c r="J264" i="10"/>
  <c r="I264" i="10"/>
  <c r="J263" i="10"/>
  <c r="I263" i="10"/>
  <c r="J261" i="10"/>
  <c r="I261" i="10"/>
  <c r="J260" i="10"/>
  <c r="I260" i="10"/>
  <c r="J258" i="10"/>
  <c r="I258" i="10"/>
  <c r="J257" i="10"/>
  <c r="I257" i="10"/>
  <c r="J256" i="10"/>
  <c r="I256" i="10"/>
  <c r="J255" i="10"/>
  <c r="I255" i="10"/>
  <c r="J254" i="10"/>
  <c r="I254" i="10"/>
  <c r="J253" i="10"/>
  <c r="I253" i="10"/>
  <c r="J252" i="10"/>
  <c r="I252" i="10"/>
  <c r="J251" i="10"/>
  <c r="I251" i="10"/>
  <c r="J250" i="10"/>
  <c r="I250" i="10"/>
  <c r="J248" i="10"/>
  <c r="I248" i="10"/>
  <c r="J247" i="10"/>
  <c r="I247" i="10"/>
  <c r="J246" i="10"/>
  <c r="I246" i="10"/>
  <c r="J244" i="10"/>
  <c r="I244" i="10"/>
  <c r="J241" i="10"/>
  <c r="I241" i="10"/>
  <c r="J240" i="10"/>
  <c r="I240" i="10"/>
  <c r="K240" i="10" s="1"/>
  <c r="J239" i="10"/>
  <c r="I239" i="10"/>
  <c r="J238" i="10"/>
  <c r="I238" i="10"/>
  <c r="J237" i="10"/>
  <c r="I237" i="10"/>
  <c r="J236" i="10"/>
  <c r="I236" i="10"/>
  <c r="J233" i="10"/>
  <c r="I233" i="10"/>
  <c r="J232" i="10"/>
  <c r="I232" i="10"/>
  <c r="J231" i="10"/>
  <c r="I231" i="10"/>
  <c r="J230" i="10"/>
  <c r="I230" i="10"/>
  <c r="J229" i="10"/>
  <c r="I229" i="10"/>
  <c r="J228" i="10"/>
  <c r="I228" i="10"/>
  <c r="J225" i="10"/>
  <c r="I225" i="10"/>
  <c r="J224" i="10"/>
  <c r="I224" i="10"/>
  <c r="K224" i="10" s="1"/>
  <c r="J223" i="10"/>
  <c r="I223" i="10"/>
  <c r="J222" i="10"/>
  <c r="I222" i="10"/>
  <c r="J221" i="10"/>
  <c r="I221" i="10"/>
  <c r="J220" i="10"/>
  <c r="I220" i="10"/>
  <c r="J219" i="10"/>
  <c r="I219" i="10"/>
  <c r="J218" i="10"/>
  <c r="I218" i="10"/>
  <c r="J217" i="10"/>
  <c r="I217" i="10"/>
  <c r="J216" i="10"/>
  <c r="I216" i="10"/>
  <c r="J215" i="10"/>
  <c r="I215" i="10"/>
  <c r="J214" i="10"/>
  <c r="I214" i="10"/>
  <c r="J213" i="10"/>
  <c r="I213" i="10"/>
  <c r="J210" i="10"/>
  <c r="I210" i="10"/>
  <c r="J209" i="10"/>
  <c r="I209" i="10"/>
  <c r="J205" i="10"/>
  <c r="I205" i="10"/>
  <c r="J204" i="10"/>
  <c r="I204" i="10"/>
  <c r="J203" i="10"/>
  <c r="I203" i="10"/>
  <c r="J202" i="10"/>
  <c r="I202" i="10"/>
  <c r="J201" i="10"/>
  <c r="I201" i="10"/>
  <c r="J200" i="10"/>
  <c r="I200" i="10"/>
  <c r="J199" i="10"/>
  <c r="I199" i="10"/>
  <c r="J198" i="10"/>
  <c r="I198" i="10"/>
  <c r="J197" i="10"/>
  <c r="I197" i="10"/>
  <c r="J196" i="10"/>
  <c r="I196" i="10"/>
  <c r="J193" i="10"/>
  <c r="I193" i="10"/>
  <c r="J192" i="10"/>
  <c r="I192" i="10"/>
  <c r="J191" i="10"/>
  <c r="I191" i="10"/>
  <c r="J190" i="10"/>
  <c r="I190" i="10"/>
  <c r="J189" i="10"/>
  <c r="I189" i="10"/>
  <c r="J188" i="10"/>
  <c r="I188" i="10"/>
  <c r="J187" i="10"/>
  <c r="I187" i="10"/>
  <c r="J186" i="10"/>
  <c r="I186" i="10"/>
  <c r="J185" i="10"/>
  <c r="I185" i="10"/>
  <c r="J184" i="10"/>
  <c r="I184" i="10"/>
  <c r="J183" i="10"/>
  <c r="I183" i="10"/>
  <c r="J167" i="10"/>
  <c r="I167" i="10"/>
  <c r="J166" i="10"/>
  <c r="I166" i="10"/>
  <c r="J165" i="10"/>
  <c r="I165" i="10"/>
  <c r="J164" i="10"/>
  <c r="I164" i="10"/>
  <c r="J163" i="10"/>
  <c r="I163" i="10"/>
  <c r="J162" i="10"/>
  <c r="I162" i="10"/>
  <c r="K162" i="10" s="1"/>
  <c r="J161" i="10"/>
  <c r="I161" i="10"/>
  <c r="J160" i="10"/>
  <c r="I160" i="10"/>
  <c r="J159" i="10"/>
  <c r="I159" i="10"/>
  <c r="J158" i="10"/>
  <c r="I158" i="10"/>
  <c r="J157" i="10"/>
  <c r="I157" i="10"/>
  <c r="J156" i="10"/>
  <c r="I156" i="10"/>
  <c r="J155" i="10"/>
  <c r="I155" i="10"/>
  <c r="J154" i="10"/>
  <c r="I154" i="10"/>
  <c r="J153" i="10"/>
  <c r="I153" i="10"/>
  <c r="J152" i="10"/>
  <c r="I152" i="10"/>
  <c r="J151" i="10"/>
  <c r="I151" i="10"/>
  <c r="J150" i="10"/>
  <c r="I150" i="10"/>
  <c r="J149" i="10"/>
  <c r="I149" i="10"/>
  <c r="J148" i="10"/>
  <c r="I148" i="10"/>
  <c r="J147" i="10"/>
  <c r="I147" i="10"/>
  <c r="J146" i="10"/>
  <c r="I146" i="10"/>
  <c r="K146" i="10" s="1"/>
  <c r="J145" i="10"/>
  <c r="I145" i="10"/>
  <c r="J144" i="10"/>
  <c r="I144" i="10"/>
  <c r="J143" i="10"/>
  <c r="I143" i="10"/>
  <c r="J142" i="10"/>
  <c r="I142" i="10"/>
  <c r="J141" i="10"/>
  <c r="I141" i="10"/>
  <c r="J140" i="10"/>
  <c r="I140" i="10"/>
  <c r="J139" i="10"/>
  <c r="I139" i="10"/>
  <c r="J138" i="10"/>
  <c r="I138" i="10"/>
  <c r="J137" i="10"/>
  <c r="I137" i="10"/>
  <c r="J136" i="10"/>
  <c r="I136" i="10"/>
  <c r="J135" i="10"/>
  <c r="I135" i="10"/>
  <c r="J134" i="10"/>
  <c r="I134" i="10"/>
  <c r="J133" i="10"/>
  <c r="I133" i="10"/>
  <c r="J132" i="10"/>
  <c r="I132" i="10"/>
  <c r="J131" i="10"/>
  <c r="I131" i="10"/>
  <c r="J130" i="10"/>
  <c r="I130" i="10"/>
  <c r="J129" i="10"/>
  <c r="I129" i="10"/>
  <c r="J128" i="10"/>
  <c r="I128" i="10"/>
  <c r="J127" i="10"/>
  <c r="I127" i="10"/>
  <c r="J126" i="10"/>
  <c r="I126" i="10"/>
  <c r="J125" i="10"/>
  <c r="I125" i="10"/>
  <c r="J124" i="10"/>
  <c r="I124" i="10"/>
  <c r="J123" i="10"/>
  <c r="I123" i="10"/>
  <c r="J122" i="10"/>
  <c r="I122" i="10"/>
  <c r="K122" i="10" s="1"/>
  <c r="J121" i="10"/>
  <c r="I121" i="10"/>
  <c r="J120" i="10"/>
  <c r="I120" i="10"/>
  <c r="J119" i="10"/>
  <c r="I119" i="10"/>
  <c r="J117" i="10"/>
  <c r="I117" i="10"/>
  <c r="J116" i="10"/>
  <c r="I116" i="10"/>
  <c r="J114" i="10"/>
  <c r="I114" i="10"/>
  <c r="J113" i="10"/>
  <c r="I113" i="10"/>
  <c r="J112" i="10"/>
  <c r="I112" i="10"/>
  <c r="J110" i="10"/>
  <c r="I110" i="10"/>
  <c r="J109" i="10"/>
  <c r="I109" i="10"/>
  <c r="J108" i="10"/>
  <c r="I108" i="10"/>
  <c r="J106" i="10"/>
  <c r="I106" i="10"/>
  <c r="J105" i="10"/>
  <c r="I105" i="10"/>
  <c r="J104" i="10"/>
  <c r="I104" i="10"/>
  <c r="J103" i="10"/>
  <c r="I103" i="10"/>
  <c r="J102" i="10"/>
  <c r="I102" i="10"/>
  <c r="J101" i="10"/>
  <c r="I101" i="10"/>
  <c r="J100" i="10"/>
  <c r="I100" i="10"/>
  <c r="J98" i="10"/>
  <c r="I98" i="10"/>
  <c r="J97" i="10"/>
  <c r="I97" i="10"/>
  <c r="J96" i="10"/>
  <c r="I96" i="10"/>
  <c r="J95" i="10"/>
  <c r="I95" i="10"/>
  <c r="J94" i="10"/>
  <c r="I94" i="10"/>
  <c r="J93" i="10"/>
  <c r="I93" i="10"/>
  <c r="K93" i="10" s="1"/>
  <c r="J92" i="10"/>
  <c r="I92" i="10"/>
  <c r="J91" i="10"/>
  <c r="I91" i="10"/>
  <c r="J90" i="10"/>
  <c r="I90" i="10"/>
  <c r="J89" i="10"/>
  <c r="I89" i="10"/>
  <c r="J88" i="10"/>
  <c r="I88" i="10"/>
  <c r="J74" i="10"/>
  <c r="I74" i="10"/>
  <c r="J73" i="10"/>
  <c r="I73" i="10"/>
  <c r="J72" i="10"/>
  <c r="I72" i="10"/>
  <c r="K72" i="10" s="1"/>
  <c r="J71" i="10"/>
  <c r="I71" i="10"/>
  <c r="J70" i="10"/>
  <c r="I70" i="10"/>
  <c r="J69" i="10"/>
  <c r="I69" i="10"/>
  <c r="J68" i="10"/>
  <c r="I68" i="10"/>
  <c r="K68" i="10" s="1"/>
  <c r="J67" i="10"/>
  <c r="I67" i="10"/>
  <c r="J64" i="10"/>
  <c r="I64" i="10"/>
  <c r="J62" i="10"/>
  <c r="I62" i="10"/>
  <c r="J61" i="10"/>
  <c r="I61" i="10"/>
  <c r="K61" i="10" s="1"/>
  <c r="J60" i="10"/>
  <c r="I60" i="10"/>
  <c r="J59" i="10"/>
  <c r="I59" i="10"/>
  <c r="J58" i="10"/>
  <c r="I58" i="10"/>
  <c r="J57" i="10"/>
  <c r="I57" i="10"/>
  <c r="J56" i="10"/>
  <c r="I56" i="10"/>
  <c r="J54" i="10"/>
  <c r="I54" i="10"/>
  <c r="J53" i="10"/>
  <c r="I53" i="10"/>
  <c r="J52" i="10"/>
  <c r="I52" i="10"/>
  <c r="J51" i="10"/>
  <c r="I51" i="10"/>
  <c r="J50" i="10"/>
  <c r="I50" i="10"/>
  <c r="J49" i="10"/>
  <c r="I49" i="10"/>
  <c r="J48" i="10"/>
  <c r="I48" i="10"/>
  <c r="J47" i="10"/>
  <c r="I47" i="10"/>
  <c r="J46" i="10"/>
  <c r="I46" i="10"/>
  <c r="J44" i="10"/>
  <c r="I44" i="10"/>
  <c r="J43" i="10"/>
  <c r="I43" i="10"/>
  <c r="K43" i="10" s="1"/>
  <c r="J42" i="10"/>
  <c r="I42" i="10"/>
  <c r="J41" i="10"/>
  <c r="I41" i="10"/>
  <c r="J40" i="10"/>
  <c r="I40" i="10"/>
  <c r="J39" i="10"/>
  <c r="I39" i="10"/>
  <c r="J38" i="10"/>
  <c r="I38" i="10"/>
  <c r="J37" i="10"/>
  <c r="I37" i="10"/>
  <c r="J36" i="10"/>
  <c r="I36" i="10"/>
  <c r="J35" i="10"/>
  <c r="I35" i="10"/>
  <c r="J34" i="10"/>
  <c r="I34" i="10"/>
  <c r="J33" i="10"/>
  <c r="I33" i="10"/>
  <c r="J32" i="10"/>
  <c r="I32" i="10"/>
  <c r="J31" i="10"/>
  <c r="I31" i="10"/>
  <c r="K31" i="10" s="1"/>
  <c r="J30" i="10"/>
  <c r="I30" i="10"/>
  <c r="J27" i="10"/>
  <c r="I27" i="10"/>
  <c r="J26" i="10"/>
  <c r="I26" i="10"/>
  <c r="J25" i="10"/>
  <c r="I25" i="10"/>
  <c r="J24" i="10"/>
  <c r="I24" i="10"/>
  <c r="J23" i="10"/>
  <c r="I23" i="10"/>
  <c r="J22" i="10"/>
  <c r="I22" i="10"/>
  <c r="J21" i="10"/>
  <c r="I21" i="10"/>
  <c r="J20" i="10"/>
  <c r="I20" i="10"/>
  <c r="J17" i="10"/>
  <c r="I17" i="10"/>
  <c r="J16" i="10"/>
  <c r="I16" i="10"/>
  <c r="J15" i="10"/>
  <c r="I15" i="10"/>
  <c r="J14" i="10"/>
  <c r="I14" i="10"/>
  <c r="J13" i="10"/>
  <c r="I13" i="10"/>
  <c r="J12" i="10"/>
  <c r="I12" i="10"/>
  <c r="J11" i="10"/>
  <c r="I11" i="10"/>
  <c r="J10" i="10"/>
  <c r="I10" i="10"/>
  <c r="J9" i="10"/>
  <c r="I9" i="10"/>
  <c r="J8" i="10"/>
  <c r="I8" i="10"/>
  <c r="J7" i="10"/>
  <c r="I7" i="10"/>
  <c r="K7" i="10" s="1"/>
  <c r="J6" i="10"/>
  <c r="I6" i="10"/>
  <c r="J5" i="10"/>
  <c r="I5" i="10"/>
  <c r="J4" i="10"/>
  <c r="I4" i="10"/>
  <c r="E315" i="10"/>
  <c r="E169" i="10"/>
  <c r="E312" i="10"/>
  <c r="G173" i="10"/>
  <c r="E323" i="10"/>
  <c r="E61" i="10"/>
  <c r="E173" i="10"/>
  <c r="E207" i="10"/>
  <c r="E320" i="10"/>
  <c r="E314" i="10"/>
  <c r="E179" i="10"/>
  <c r="E68" i="10"/>
  <c r="E43" i="10"/>
  <c r="G177" i="10"/>
  <c r="G170" i="10"/>
  <c r="E178" i="10"/>
  <c r="E308" i="10"/>
  <c r="E172" i="10"/>
  <c r="G179" i="10"/>
  <c r="G318" i="10"/>
  <c r="E309" i="10"/>
  <c r="G312" i="10"/>
  <c r="G322" i="10"/>
  <c r="G326" i="10"/>
  <c r="E316" i="10"/>
  <c r="G308" i="10"/>
  <c r="G43" i="10"/>
  <c r="G320" i="10"/>
  <c r="G321" i="10"/>
  <c r="G319" i="10"/>
  <c r="E324" i="10"/>
  <c r="E176" i="10"/>
  <c r="G316" i="10"/>
  <c r="E245" i="10"/>
  <c r="G309" i="10"/>
  <c r="G162" i="10"/>
  <c r="E177" i="10"/>
  <c r="G207" i="10"/>
  <c r="E171" i="10"/>
  <c r="G146" i="10"/>
  <c r="G324" i="10"/>
  <c r="E319" i="10"/>
  <c r="E93" i="10"/>
  <c r="G313" i="10"/>
  <c r="E313" i="10"/>
  <c r="E321" i="10"/>
  <c r="E327" i="10"/>
  <c r="E326" i="10"/>
  <c r="G178" i="10"/>
  <c r="G175" i="10"/>
  <c r="E72" i="10"/>
  <c r="G327" i="10"/>
  <c r="E175" i="10"/>
  <c r="G172" i="10"/>
  <c r="E322" i="10"/>
  <c r="E318" i="10"/>
  <c r="E325" i="10"/>
  <c r="G169" i="10"/>
  <c r="G323" i="10"/>
  <c r="E170" i="10"/>
  <c r="G315" i="10"/>
  <c r="E174" i="10"/>
  <c r="G171" i="10"/>
  <c r="G176" i="10"/>
  <c r="K185" i="10" l="1"/>
  <c r="K48" i="10"/>
  <c r="K292" i="10"/>
  <c r="K57" i="10"/>
  <c r="K230" i="10"/>
  <c r="K127" i="10"/>
  <c r="K4" i="10"/>
  <c r="K53" i="10"/>
  <c r="K73" i="10"/>
  <c r="K90" i="10"/>
  <c r="M245" i="10"/>
  <c r="N245" i="10" s="1"/>
  <c r="L245" i="10" s="1"/>
  <c r="M313" i="10"/>
  <c r="N313" i="10" s="1"/>
  <c r="K33" i="10"/>
  <c r="K37" i="10"/>
  <c r="K41" i="10"/>
  <c r="K187" i="10"/>
  <c r="K191" i="10"/>
  <c r="K218" i="10"/>
  <c r="K97" i="10"/>
  <c r="K98" i="10"/>
  <c r="K108" i="10"/>
  <c r="K119" i="10"/>
  <c r="K261" i="10"/>
  <c r="K143" i="10"/>
  <c r="K253" i="10"/>
  <c r="K263" i="10"/>
  <c r="K303" i="10"/>
  <c r="K77" i="10"/>
  <c r="K81" i="10"/>
  <c r="K121" i="10"/>
  <c r="K246" i="10"/>
  <c r="K255" i="10"/>
  <c r="K265" i="10"/>
  <c r="K286" i="10"/>
  <c r="K296" i="10"/>
  <c r="K79" i="10"/>
  <c r="M179" i="10"/>
  <c r="N179" i="10" s="1"/>
  <c r="L179" i="10" s="1"/>
  <c r="M172" i="10"/>
  <c r="N172" i="10" s="1"/>
  <c r="L172" i="10" s="1"/>
  <c r="M170" i="10"/>
  <c r="N170" i="10" s="1"/>
  <c r="L170" i="10" s="1"/>
  <c r="M173" i="10"/>
  <c r="N173" i="10" s="1"/>
  <c r="M93" i="10"/>
  <c r="N93" i="10" s="1"/>
  <c r="M321" i="10"/>
  <c r="N321" i="10" s="1"/>
  <c r="M322" i="10"/>
  <c r="N322" i="10" s="1"/>
  <c r="M320" i="10"/>
  <c r="N320" i="10" s="1"/>
  <c r="L320" i="10" s="1"/>
  <c r="M207" i="10"/>
  <c r="N207" i="10" s="1"/>
  <c r="M324" i="10"/>
  <c r="N324" i="10" s="1"/>
  <c r="M171" i="10"/>
  <c r="N171" i="10" s="1"/>
  <c r="M43" i="10"/>
  <c r="N43" i="10" s="1"/>
  <c r="M169" i="10"/>
  <c r="N169" i="10" s="1"/>
  <c r="M325" i="10"/>
  <c r="N325" i="10" s="1"/>
  <c r="L325" i="10" s="1"/>
  <c r="M314" i="10"/>
  <c r="M309" i="10"/>
  <c r="N309" i="10" s="1"/>
  <c r="L309" i="10" s="1"/>
  <c r="M318" i="10"/>
  <c r="N318" i="10" s="1"/>
  <c r="L318" i="10" s="1"/>
  <c r="M319" i="10"/>
  <c r="N319" i="10" s="1"/>
  <c r="M72" i="10"/>
  <c r="N72" i="10" s="1"/>
  <c r="M68" i="10"/>
  <c r="N68" i="10" s="1"/>
  <c r="L68" i="10" s="1"/>
  <c r="M315" i="10"/>
  <c r="N315" i="10" s="1"/>
  <c r="M177" i="10"/>
  <c r="N177" i="10" s="1"/>
  <c r="L177" i="10" s="1"/>
  <c r="M175" i="10"/>
  <c r="M308" i="10"/>
  <c r="N308" i="10" s="1"/>
  <c r="M61" i="10"/>
  <c r="N61" i="10" s="1"/>
  <c r="M174" i="10"/>
  <c r="M326" i="10"/>
  <c r="N326" i="10" s="1"/>
  <c r="L326" i="10" s="1"/>
  <c r="M178" i="10"/>
  <c r="M176" i="10"/>
  <c r="N176" i="10" s="1"/>
  <c r="L176" i="10" s="1"/>
  <c r="M323" i="10"/>
  <c r="M327" i="10"/>
  <c r="M312" i="10"/>
  <c r="M316" i="10"/>
  <c r="N316" i="10" s="1"/>
  <c r="K9" i="10"/>
  <c r="K13" i="10"/>
  <c r="K17" i="10"/>
  <c r="K103" i="10"/>
  <c r="K150" i="10"/>
  <c r="K302" i="10"/>
  <c r="K8" i="10"/>
  <c r="K22" i="10"/>
  <c r="K49" i="10"/>
  <c r="K58" i="10"/>
  <c r="K69" i="10"/>
  <c r="K71" i="10"/>
  <c r="K106" i="10"/>
  <c r="K112" i="10"/>
  <c r="K117" i="10"/>
  <c r="K123" i="10"/>
  <c r="K139" i="10"/>
  <c r="K157" i="10"/>
  <c r="K161" i="10"/>
  <c r="K165" i="10"/>
  <c r="K188" i="10"/>
  <c r="K190" i="10"/>
  <c r="K210" i="10"/>
  <c r="K252" i="10"/>
  <c r="K128" i="10"/>
  <c r="K130" i="10"/>
  <c r="K134" i="10"/>
  <c r="K215" i="10"/>
  <c r="K219" i="10"/>
  <c r="K225" i="10"/>
  <c r="K231" i="10"/>
  <c r="K233" i="10"/>
  <c r="K241" i="10"/>
  <c r="K270" i="10"/>
  <c r="K283" i="10"/>
  <c r="K301" i="10"/>
  <c r="K202" i="10"/>
  <c r="K12" i="10"/>
  <c r="K14" i="10"/>
  <c r="K16" i="10"/>
  <c r="K44" i="10"/>
  <c r="K89" i="10"/>
  <c r="K96" i="10"/>
  <c r="K100" i="10"/>
  <c r="K102" i="10"/>
  <c r="K113" i="10"/>
  <c r="K138" i="10"/>
  <c r="K142" i="10"/>
  <c r="K149" i="10"/>
  <c r="K151" i="10"/>
  <c r="K158" i="10"/>
  <c r="K200" i="10"/>
  <c r="K223" i="10"/>
  <c r="K228" i="10"/>
  <c r="K239" i="10"/>
  <c r="K247" i="10"/>
  <c r="K250" i="10"/>
  <c r="K260" i="10"/>
  <c r="K266" i="10"/>
  <c r="K268" i="10"/>
  <c r="K280" i="10"/>
  <c r="K287" i="10"/>
  <c r="K63" i="10"/>
  <c r="K82" i="10"/>
  <c r="K85" i="10"/>
  <c r="K24" i="10"/>
  <c r="K30" i="10"/>
  <c r="K34" i="10"/>
  <c r="K40" i="10"/>
  <c r="K62" i="10"/>
  <c r="K131" i="10"/>
  <c r="K135" i="10"/>
  <c r="K154" i="10"/>
  <c r="K156" i="10"/>
  <c r="K201" i="10"/>
  <c r="K203" i="10"/>
  <c r="K209" i="10"/>
  <c r="K222" i="10"/>
  <c r="K229" i="10"/>
  <c r="K236" i="10"/>
  <c r="K238" i="10"/>
  <c r="K251" i="10"/>
  <c r="K256" i="10"/>
  <c r="K258" i="10"/>
  <c r="K269" i="10"/>
  <c r="K277" i="10"/>
  <c r="K279" i="10"/>
  <c r="K291" i="10"/>
  <c r="K297" i="10"/>
  <c r="K5" i="10"/>
  <c r="K11" i="10"/>
  <c r="K20" i="10"/>
  <c r="K23" i="10"/>
  <c r="K25" i="10"/>
  <c r="K35" i="10"/>
  <c r="K38" i="10"/>
  <c r="K42" i="10"/>
  <c r="K50" i="10"/>
  <c r="K52" i="10"/>
  <c r="K60" i="10"/>
  <c r="K88" i="10"/>
  <c r="K91" i="10"/>
  <c r="K94" i="10"/>
  <c r="K110" i="10"/>
  <c r="K125" i="10"/>
  <c r="K137" i="10"/>
  <c r="K144" i="10"/>
  <c r="K147" i="10"/>
  <c r="K160" i="10"/>
  <c r="K166" i="10"/>
  <c r="K216" i="10"/>
  <c r="K290" i="10"/>
  <c r="K300" i="10"/>
  <c r="K305" i="10"/>
  <c r="K6" i="10"/>
  <c r="K15" i="10"/>
  <c r="K26" i="10"/>
  <c r="K32" i="10"/>
  <c r="K39" i="10"/>
  <c r="K47" i="10"/>
  <c r="K67" i="10"/>
  <c r="K70" i="10"/>
  <c r="K101" i="10"/>
  <c r="K116" i="10"/>
  <c r="K120" i="10"/>
  <c r="K129" i="10"/>
  <c r="K141" i="10"/>
  <c r="K155" i="10"/>
  <c r="K186" i="10"/>
  <c r="K189" i="10"/>
  <c r="K198" i="10"/>
  <c r="K204" i="10"/>
  <c r="K217" i="10"/>
  <c r="K220" i="10"/>
  <c r="K304" i="10"/>
  <c r="K80" i="10"/>
  <c r="K10" i="10"/>
  <c r="K21" i="10"/>
  <c r="K36" i="10"/>
  <c r="K51" i="10"/>
  <c r="K56" i="10"/>
  <c r="K59" i="10"/>
  <c r="K92" i="10"/>
  <c r="K105" i="10"/>
  <c r="K109" i="10"/>
  <c r="K126" i="10"/>
  <c r="K133" i="10"/>
  <c r="K136" i="10"/>
  <c r="K145" i="10"/>
  <c r="K152" i="10"/>
  <c r="K164" i="10"/>
  <c r="K199" i="10"/>
  <c r="K214" i="10"/>
  <c r="K232" i="10"/>
  <c r="K237" i="10"/>
  <c r="K244" i="10"/>
  <c r="K248" i="10"/>
  <c r="K254" i="10"/>
  <c r="K257" i="10"/>
  <c r="K264" i="10"/>
  <c r="K285" i="10"/>
  <c r="K295" i="10"/>
  <c r="K86" i="10"/>
  <c r="K83" i="10"/>
  <c r="K78" i="10"/>
  <c r="K84" i="10"/>
  <c r="K46" i="10"/>
  <c r="K54" i="10"/>
  <c r="K64" i="10"/>
  <c r="K74" i="10"/>
  <c r="K95" i="10"/>
  <c r="K104" i="10"/>
  <c r="K114" i="10"/>
  <c r="K124" i="10"/>
  <c r="K132" i="10"/>
  <c r="K140" i="10"/>
  <c r="K159" i="10"/>
  <c r="K221" i="10"/>
  <c r="K163" i="10"/>
  <c r="K213" i="10"/>
  <c r="K167" i="10"/>
  <c r="K267" i="10"/>
  <c r="K271" i="10"/>
  <c r="K278" i="10"/>
  <c r="K284" i="10"/>
  <c r="K289" i="10"/>
  <c r="K294" i="10"/>
  <c r="K298" i="10"/>
  <c r="J289" i="9"/>
  <c r="I289" i="9"/>
  <c r="J288" i="9"/>
  <c r="I288" i="9"/>
  <c r="J287" i="9"/>
  <c r="I287" i="9"/>
  <c r="K287" i="9" s="1"/>
  <c r="J286" i="9"/>
  <c r="I286" i="9"/>
  <c r="J285" i="9"/>
  <c r="I285" i="9"/>
  <c r="J284" i="9"/>
  <c r="I284" i="9"/>
  <c r="J282" i="9"/>
  <c r="I282" i="9"/>
  <c r="J281" i="9"/>
  <c r="I281" i="9"/>
  <c r="K281" i="9" s="1"/>
  <c r="J280" i="9"/>
  <c r="I280" i="9"/>
  <c r="J279" i="9"/>
  <c r="I279" i="9"/>
  <c r="J278" i="9"/>
  <c r="I278" i="9"/>
  <c r="K278" i="9" s="1"/>
  <c r="J276" i="9"/>
  <c r="I276" i="9"/>
  <c r="K276" i="9" s="1"/>
  <c r="J275" i="9"/>
  <c r="I275" i="9"/>
  <c r="J274" i="9"/>
  <c r="I274" i="9"/>
  <c r="J273" i="9"/>
  <c r="I273" i="9"/>
  <c r="K273" i="9" s="1"/>
  <c r="J271" i="9"/>
  <c r="I271" i="9"/>
  <c r="K271" i="9" s="1"/>
  <c r="J270" i="9"/>
  <c r="I270" i="9"/>
  <c r="J269" i="9"/>
  <c r="I269" i="9"/>
  <c r="J268" i="9"/>
  <c r="I268" i="9"/>
  <c r="K268" i="9" s="1"/>
  <c r="J267" i="9"/>
  <c r="I267" i="9"/>
  <c r="J264" i="9"/>
  <c r="I264" i="9"/>
  <c r="J263" i="9"/>
  <c r="I263" i="9"/>
  <c r="J262" i="9"/>
  <c r="I262" i="9"/>
  <c r="J261" i="9"/>
  <c r="I261" i="9"/>
  <c r="K261" i="9" s="1"/>
  <c r="J258" i="9"/>
  <c r="I258" i="9"/>
  <c r="J257" i="9"/>
  <c r="I257" i="9"/>
  <c r="J255" i="9"/>
  <c r="I255" i="9"/>
  <c r="J254" i="9"/>
  <c r="I254" i="9"/>
  <c r="K254" i="9" s="1"/>
  <c r="J253" i="9"/>
  <c r="I253" i="9"/>
  <c r="J252" i="9"/>
  <c r="I252" i="9"/>
  <c r="J251" i="9"/>
  <c r="I251" i="9"/>
  <c r="J250" i="9"/>
  <c r="I250" i="9"/>
  <c r="K250" i="9" s="1"/>
  <c r="J249" i="9"/>
  <c r="I249" i="9"/>
  <c r="J248" i="9"/>
  <c r="I248" i="9"/>
  <c r="J247" i="9"/>
  <c r="I247" i="9"/>
  <c r="J245" i="9"/>
  <c r="I245" i="9"/>
  <c r="J244" i="9"/>
  <c r="I244" i="9"/>
  <c r="J242" i="9"/>
  <c r="I242" i="9"/>
  <c r="J241" i="9"/>
  <c r="I241" i="9"/>
  <c r="J240" i="9"/>
  <c r="I240" i="9"/>
  <c r="K240" i="9" s="1"/>
  <c r="J239" i="9"/>
  <c r="I239" i="9"/>
  <c r="J238" i="9"/>
  <c r="I238" i="9"/>
  <c r="J237" i="9"/>
  <c r="I237" i="9"/>
  <c r="J236" i="9"/>
  <c r="I236" i="9"/>
  <c r="K236" i="9" s="1"/>
  <c r="J235" i="9"/>
  <c r="I235" i="9"/>
  <c r="J234" i="9"/>
  <c r="I234" i="9"/>
  <c r="J232" i="9"/>
  <c r="I232" i="9"/>
  <c r="J231" i="9"/>
  <c r="I231" i="9"/>
  <c r="K231" i="9" s="1"/>
  <c r="J230" i="9"/>
  <c r="I230" i="9"/>
  <c r="J229" i="9"/>
  <c r="I229" i="9"/>
  <c r="J226" i="9"/>
  <c r="I226" i="9"/>
  <c r="J225" i="9"/>
  <c r="I225" i="9"/>
  <c r="K225" i="9" s="1"/>
  <c r="J224" i="9"/>
  <c r="I224" i="9"/>
  <c r="J223" i="9"/>
  <c r="I223" i="9"/>
  <c r="J222" i="9"/>
  <c r="I222" i="9"/>
  <c r="J221" i="9"/>
  <c r="I221" i="9"/>
  <c r="K221" i="9" s="1"/>
  <c r="J218" i="9"/>
  <c r="I218" i="9"/>
  <c r="J217" i="9"/>
  <c r="I217" i="9"/>
  <c r="J216" i="9"/>
  <c r="I216" i="9"/>
  <c r="J215" i="9"/>
  <c r="I215" i="9"/>
  <c r="J214" i="9"/>
  <c r="I214" i="9"/>
  <c r="J213" i="9"/>
  <c r="I213" i="9"/>
  <c r="J210" i="9"/>
  <c r="I210" i="9"/>
  <c r="J209" i="9"/>
  <c r="I209" i="9"/>
  <c r="K209" i="9" s="1"/>
  <c r="J208" i="9"/>
  <c r="I208" i="9"/>
  <c r="J207" i="9"/>
  <c r="I207" i="9"/>
  <c r="J206" i="9"/>
  <c r="I206" i="9"/>
  <c r="J205" i="9"/>
  <c r="I205" i="9"/>
  <c r="K205" i="9" s="1"/>
  <c r="J204" i="9"/>
  <c r="I204" i="9"/>
  <c r="J203" i="9"/>
  <c r="I203" i="9"/>
  <c r="J202" i="9"/>
  <c r="I202" i="9"/>
  <c r="J201" i="9"/>
  <c r="I201" i="9"/>
  <c r="J200" i="9"/>
  <c r="I200" i="9"/>
  <c r="J199" i="9"/>
  <c r="I199" i="9"/>
  <c r="J198" i="9"/>
  <c r="I198" i="9"/>
  <c r="J197" i="9"/>
  <c r="I197" i="9"/>
  <c r="K197" i="9" s="1"/>
  <c r="J196" i="9"/>
  <c r="I196" i="9"/>
  <c r="J195" i="9"/>
  <c r="I195" i="9"/>
  <c r="J194" i="9"/>
  <c r="I194" i="9"/>
  <c r="J192" i="9"/>
  <c r="I192" i="9"/>
  <c r="J191" i="9"/>
  <c r="I191" i="9"/>
  <c r="J189" i="9"/>
  <c r="I189" i="9"/>
  <c r="J188" i="9"/>
  <c r="I188" i="9"/>
  <c r="J187" i="9"/>
  <c r="I187" i="9"/>
  <c r="J186" i="9"/>
  <c r="I186" i="9"/>
  <c r="J185" i="9"/>
  <c r="I185" i="9"/>
  <c r="K185" i="9" s="1"/>
  <c r="J184" i="9"/>
  <c r="I184" i="9"/>
  <c r="J183" i="9"/>
  <c r="I183" i="9"/>
  <c r="K183" i="9" s="1"/>
  <c r="J182" i="9"/>
  <c r="I182" i="9"/>
  <c r="K182" i="9" s="1"/>
  <c r="J181" i="9"/>
  <c r="I181" i="9"/>
  <c r="J180" i="9"/>
  <c r="I180" i="9"/>
  <c r="J179" i="9"/>
  <c r="I179" i="9"/>
  <c r="J177" i="9"/>
  <c r="I177" i="9"/>
  <c r="J176" i="9"/>
  <c r="I176" i="9"/>
  <c r="J175" i="9"/>
  <c r="I175" i="9"/>
  <c r="K175" i="9" s="1"/>
  <c r="J174" i="9"/>
  <c r="I174" i="9"/>
  <c r="J173" i="9"/>
  <c r="I173" i="9"/>
  <c r="K173" i="9" s="1"/>
  <c r="J172" i="9"/>
  <c r="I172" i="9"/>
  <c r="J171" i="9"/>
  <c r="I171" i="9"/>
  <c r="K171" i="9" s="1"/>
  <c r="J170" i="9"/>
  <c r="I170" i="9"/>
  <c r="J169" i="9"/>
  <c r="I169" i="9"/>
  <c r="K169" i="9" s="1"/>
  <c r="J168" i="9"/>
  <c r="I168" i="9"/>
  <c r="J167" i="9"/>
  <c r="I167" i="9"/>
  <c r="J165" i="9"/>
  <c r="I165" i="9"/>
  <c r="J164" i="9"/>
  <c r="I164" i="9"/>
  <c r="K164" i="9" s="1"/>
  <c r="J163" i="9"/>
  <c r="I163" i="9"/>
  <c r="J162" i="9"/>
  <c r="K162" i="9" s="1"/>
  <c r="I162" i="9"/>
  <c r="J161" i="9"/>
  <c r="I161" i="9"/>
  <c r="J160" i="9"/>
  <c r="I160" i="9"/>
  <c r="J159" i="9"/>
  <c r="I159" i="9"/>
  <c r="J158" i="9"/>
  <c r="I158" i="9"/>
  <c r="J157" i="9"/>
  <c r="I157" i="9"/>
  <c r="J156" i="9"/>
  <c r="I156" i="9"/>
  <c r="J155" i="9"/>
  <c r="I155" i="9"/>
  <c r="J153" i="9"/>
  <c r="I153" i="9"/>
  <c r="K153" i="9" s="1"/>
  <c r="J152" i="9"/>
  <c r="I152" i="9"/>
  <c r="J151" i="9"/>
  <c r="I151" i="9"/>
  <c r="K151" i="9" s="1"/>
  <c r="J150" i="9"/>
  <c r="I150" i="9"/>
  <c r="K150" i="9" s="1"/>
  <c r="J149" i="9"/>
  <c r="I149" i="9"/>
  <c r="K149" i="9" s="1"/>
  <c r="J148" i="9"/>
  <c r="I148" i="9"/>
  <c r="J147" i="9"/>
  <c r="I147" i="9"/>
  <c r="J146" i="9"/>
  <c r="I146" i="9"/>
  <c r="K146" i="9" s="1"/>
  <c r="J145" i="9"/>
  <c r="I145" i="9"/>
  <c r="J144" i="9"/>
  <c r="I144" i="9"/>
  <c r="J143" i="9"/>
  <c r="I143" i="9"/>
  <c r="K143" i="9" s="1"/>
  <c r="J142" i="9"/>
  <c r="I142" i="9"/>
  <c r="K142" i="9" s="1"/>
  <c r="J141" i="9"/>
  <c r="I141" i="9"/>
  <c r="J140" i="9"/>
  <c r="I140" i="9"/>
  <c r="J139" i="9"/>
  <c r="I139" i="9"/>
  <c r="J138" i="9"/>
  <c r="I138" i="9"/>
  <c r="J137" i="9"/>
  <c r="I137" i="9"/>
  <c r="J136" i="9"/>
  <c r="I136" i="9"/>
  <c r="K136" i="9" s="1"/>
  <c r="J135" i="9"/>
  <c r="I135" i="9"/>
  <c r="J134" i="9"/>
  <c r="I134" i="9"/>
  <c r="J133" i="9"/>
  <c r="I133" i="9"/>
  <c r="K133" i="9" s="1"/>
  <c r="J132" i="9"/>
  <c r="I132" i="9"/>
  <c r="J131" i="9"/>
  <c r="I131" i="9"/>
  <c r="J130" i="9"/>
  <c r="I130" i="9"/>
  <c r="J129" i="9"/>
  <c r="I129" i="9"/>
  <c r="J128" i="9"/>
  <c r="I128" i="9"/>
  <c r="J127" i="9"/>
  <c r="I127" i="9"/>
  <c r="J126" i="9"/>
  <c r="I126" i="9"/>
  <c r="J125" i="9"/>
  <c r="I125" i="9"/>
  <c r="K125" i="9" s="1"/>
  <c r="J124" i="9"/>
  <c r="I124" i="9"/>
  <c r="J123" i="9"/>
  <c r="I123" i="9"/>
  <c r="J122" i="9"/>
  <c r="I122" i="9"/>
  <c r="J121" i="9"/>
  <c r="I121" i="9"/>
  <c r="J120" i="9"/>
  <c r="I120" i="9"/>
  <c r="J119" i="9"/>
  <c r="I119" i="9"/>
  <c r="J118" i="9"/>
  <c r="I118" i="9"/>
  <c r="K118" i="9" s="1"/>
  <c r="J117" i="9"/>
  <c r="I117" i="9"/>
  <c r="K117" i="9" s="1"/>
  <c r="J116" i="9"/>
  <c r="I116" i="9"/>
  <c r="J115" i="9"/>
  <c r="I115" i="9"/>
  <c r="J114" i="9"/>
  <c r="I114" i="9"/>
  <c r="J113" i="9"/>
  <c r="I113" i="9"/>
  <c r="J112" i="9"/>
  <c r="I112" i="9"/>
  <c r="K112" i="9" s="1"/>
  <c r="J111" i="9"/>
  <c r="I111" i="9"/>
  <c r="J110" i="9"/>
  <c r="I110" i="9"/>
  <c r="J109" i="9"/>
  <c r="I109" i="9"/>
  <c r="J108" i="9"/>
  <c r="I108" i="9"/>
  <c r="J107" i="9"/>
  <c r="I107" i="9"/>
  <c r="J106" i="9"/>
  <c r="I106" i="9"/>
  <c r="J105" i="9"/>
  <c r="I105" i="9"/>
  <c r="J103" i="9"/>
  <c r="I103" i="9"/>
  <c r="J102" i="9"/>
  <c r="I102" i="9"/>
  <c r="J100" i="9"/>
  <c r="I100" i="9"/>
  <c r="K100" i="9" s="1"/>
  <c r="J99" i="9"/>
  <c r="I99" i="9"/>
  <c r="J98" i="9"/>
  <c r="I98" i="9"/>
  <c r="K98" i="9" s="1"/>
  <c r="J96" i="9"/>
  <c r="I96" i="9"/>
  <c r="J95" i="9"/>
  <c r="I95" i="9"/>
  <c r="J94" i="9"/>
  <c r="I94" i="9"/>
  <c r="J92" i="9"/>
  <c r="I92" i="9"/>
  <c r="K92" i="9" s="1"/>
  <c r="J91" i="9"/>
  <c r="I91" i="9"/>
  <c r="J90" i="9"/>
  <c r="I90" i="9"/>
  <c r="J89" i="9"/>
  <c r="I89" i="9"/>
  <c r="J88" i="9"/>
  <c r="I88" i="9"/>
  <c r="J87" i="9"/>
  <c r="I87" i="9"/>
  <c r="J86" i="9"/>
  <c r="I86" i="9"/>
  <c r="J84" i="9"/>
  <c r="I84" i="9"/>
  <c r="J83" i="9"/>
  <c r="I83" i="9"/>
  <c r="J82" i="9"/>
  <c r="I82" i="9"/>
  <c r="J81" i="9"/>
  <c r="I81" i="9"/>
  <c r="K81" i="9" s="1"/>
  <c r="J80" i="9"/>
  <c r="I80" i="9"/>
  <c r="J79" i="9"/>
  <c r="I79" i="9"/>
  <c r="K79" i="9" s="1"/>
  <c r="J78" i="9"/>
  <c r="I78" i="9"/>
  <c r="J77" i="9"/>
  <c r="I77" i="9"/>
  <c r="J76" i="9"/>
  <c r="I76" i="9"/>
  <c r="J75" i="9"/>
  <c r="I75" i="9"/>
  <c r="K75" i="9" s="1"/>
  <c r="J74" i="9"/>
  <c r="I74" i="9"/>
  <c r="J72" i="9"/>
  <c r="I72" i="9"/>
  <c r="J71" i="9"/>
  <c r="I71" i="9"/>
  <c r="K71" i="9" s="1"/>
  <c r="J70" i="9"/>
  <c r="I70" i="9"/>
  <c r="J69" i="9"/>
  <c r="I69" i="9"/>
  <c r="J68" i="9"/>
  <c r="I68" i="9"/>
  <c r="J67" i="9"/>
  <c r="I67" i="9"/>
  <c r="J66" i="9"/>
  <c r="I66" i="9"/>
  <c r="J65" i="9"/>
  <c r="I65" i="9"/>
  <c r="J63" i="9"/>
  <c r="I63" i="9"/>
  <c r="J62" i="9"/>
  <c r="I62" i="9"/>
  <c r="K62" i="9" s="1"/>
  <c r="J61" i="9"/>
  <c r="I61" i="9"/>
  <c r="K61" i="9" s="1"/>
  <c r="J60" i="9"/>
  <c r="I60" i="9"/>
  <c r="J59" i="9"/>
  <c r="I59" i="9"/>
  <c r="J58" i="9"/>
  <c r="I58" i="9"/>
  <c r="J57" i="9"/>
  <c r="I57" i="9"/>
  <c r="K57" i="9" s="1"/>
  <c r="J56" i="9"/>
  <c r="I56" i="9"/>
  <c r="J54" i="9"/>
  <c r="I54" i="9"/>
  <c r="J53" i="9"/>
  <c r="I53" i="9"/>
  <c r="K53" i="9" s="1"/>
  <c r="J52" i="9"/>
  <c r="I52" i="9"/>
  <c r="J51" i="9"/>
  <c r="I51" i="9"/>
  <c r="J50" i="9"/>
  <c r="I50" i="9"/>
  <c r="J49" i="9"/>
  <c r="I49" i="9"/>
  <c r="J48" i="9"/>
  <c r="I48" i="9"/>
  <c r="J47" i="9"/>
  <c r="I47" i="9"/>
  <c r="J46" i="9"/>
  <c r="I46" i="9"/>
  <c r="J44" i="9"/>
  <c r="I44" i="9"/>
  <c r="K44" i="9" s="1"/>
  <c r="J43" i="9"/>
  <c r="I43" i="9"/>
  <c r="K43" i="9" s="1"/>
  <c r="J42" i="9"/>
  <c r="I42" i="9"/>
  <c r="J41" i="9"/>
  <c r="I41" i="9"/>
  <c r="J40" i="9"/>
  <c r="I40" i="9"/>
  <c r="J39" i="9"/>
  <c r="I39" i="9"/>
  <c r="J38" i="9"/>
  <c r="I38" i="9"/>
  <c r="J37" i="9"/>
  <c r="I37" i="9"/>
  <c r="K37" i="9" s="1"/>
  <c r="J36" i="9"/>
  <c r="I36" i="9"/>
  <c r="K36" i="9" s="1"/>
  <c r="J35" i="9"/>
  <c r="I35" i="9"/>
  <c r="J34" i="9"/>
  <c r="I34" i="9"/>
  <c r="J33" i="9"/>
  <c r="I33" i="9"/>
  <c r="J32" i="9"/>
  <c r="I32" i="9"/>
  <c r="K31" i="9"/>
  <c r="J31" i="9"/>
  <c r="I31" i="9"/>
  <c r="J30" i="9"/>
  <c r="I30" i="9"/>
  <c r="J27" i="9"/>
  <c r="I27" i="9"/>
  <c r="J26" i="9"/>
  <c r="I26" i="9"/>
  <c r="J25" i="9"/>
  <c r="I25" i="9"/>
  <c r="K25" i="9" s="1"/>
  <c r="J24" i="9"/>
  <c r="I24" i="9"/>
  <c r="J23" i="9"/>
  <c r="I23" i="9"/>
  <c r="K23" i="9" s="1"/>
  <c r="J22" i="9"/>
  <c r="I22" i="9"/>
  <c r="J21" i="9"/>
  <c r="I21" i="9"/>
  <c r="J20" i="9"/>
  <c r="I20" i="9"/>
  <c r="K20" i="9" s="1"/>
  <c r="J17" i="9"/>
  <c r="I17" i="9"/>
  <c r="K17" i="9" s="1"/>
  <c r="J16" i="9"/>
  <c r="I16" i="9"/>
  <c r="K16" i="9" s="1"/>
  <c r="J15" i="9"/>
  <c r="I15" i="9"/>
  <c r="J14" i="9"/>
  <c r="I14" i="9"/>
  <c r="J13" i="9"/>
  <c r="I13" i="9"/>
  <c r="K13" i="9" s="1"/>
  <c r="J12" i="9"/>
  <c r="I12" i="9"/>
  <c r="J11" i="9"/>
  <c r="I11" i="9"/>
  <c r="J10" i="9"/>
  <c r="I10" i="9"/>
  <c r="J9" i="9"/>
  <c r="I9" i="9"/>
  <c r="K9" i="9" s="1"/>
  <c r="J8" i="9"/>
  <c r="I8" i="9"/>
  <c r="K8" i="9" s="1"/>
  <c r="J7" i="9"/>
  <c r="I7" i="9"/>
  <c r="J6" i="9"/>
  <c r="I6" i="9"/>
  <c r="J5" i="9"/>
  <c r="I5" i="9"/>
  <c r="J4" i="9"/>
  <c r="I4" i="9"/>
  <c r="E90" i="10"/>
  <c r="E218" i="10"/>
  <c r="G314" i="10"/>
  <c r="E146" i="10"/>
  <c r="E162" i="10"/>
  <c r="G48" i="10"/>
  <c r="E57" i="10"/>
  <c r="G218" i="10"/>
  <c r="E122" i="10"/>
  <c r="G122" i="10"/>
  <c r="G90" i="10"/>
  <c r="G191" i="10"/>
  <c r="E81" i="10"/>
  <c r="G93" i="10"/>
  <c r="G68" i="10"/>
  <c r="E48" i="10"/>
  <c r="G187" i="10"/>
  <c r="E191" i="10"/>
  <c r="E41" i="10"/>
  <c r="G61" i="10"/>
  <c r="G72" i="10"/>
  <c r="E317" i="10"/>
  <c r="E187" i="10"/>
  <c r="G33" i="10"/>
  <c r="E37" i="10"/>
  <c r="G57" i="10"/>
  <c r="E77" i="10"/>
  <c r="G317" i="10"/>
  <c r="E33" i="10"/>
  <c r="E4" i="10"/>
  <c r="M57" i="10" l="1"/>
  <c r="N57" i="10" s="1"/>
  <c r="L57" i="10" s="1"/>
  <c r="M162" i="10"/>
  <c r="N162" i="10" s="1"/>
  <c r="M146" i="10"/>
  <c r="N146" i="10" s="1"/>
  <c r="M48" i="10"/>
  <c r="N48" i="10" s="1"/>
  <c r="L48" i="10" s="1"/>
  <c r="K48" i="9"/>
  <c r="K66" i="9"/>
  <c r="K83" i="9"/>
  <c r="K103" i="9"/>
  <c r="K184" i="9"/>
  <c r="K282" i="9"/>
  <c r="K245" i="9"/>
  <c r="K267" i="9"/>
  <c r="K286" i="9"/>
  <c r="K134" i="9"/>
  <c r="K148" i="9"/>
  <c r="K35" i="9"/>
  <c r="K90" i="9"/>
  <c r="K126" i="9"/>
  <c r="K158" i="9"/>
  <c r="K215" i="9"/>
  <c r="K69" i="9"/>
  <c r="K124" i="9"/>
  <c r="K39" i="9"/>
  <c r="K160" i="9"/>
  <c r="K14" i="9"/>
  <c r="K140" i="9"/>
  <c r="K5" i="9"/>
  <c r="K21" i="9"/>
  <c r="K22" i="9"/>
  <c r="K6" i="9"/>
  <c r="K145" i="9"/>
  <c r="L313" i="10"/>
  <c r="M4" i="10"/>
  <c r="N4" i="10" s="1"/>
  <c r="L4" i="10" s="1"/>
  <c r="M191" i="10"/>
  <c r="N191" i="10" s="1"/>
  <c r="L191" i="10" s="1"/>
  <c r="M41" i="10"/>
  <c r="N41" i="10" s="1"/>
  <c r="L41" i="10" s="1"/>
  <c r="M37" i="10"/>
  <c r="N37" i="10" s="1"/>
  <c r="M187" i="10"/>
  <c r="N187" i="10" s="1"/>
  <c r="L187" i="10" s="1"/>
  <c r="M33" i="10"/>
  <c r="N33" i="10" s="1"/>
  <c r="L33" i="10" s="1"/>
  <c r="M218" i="10"/>
  <c r="N218" i="10" s="1"/>
  <c r="K152" i="9"/>
  <c r="K161" i="9"/>
  <c r="K26" i="9"/>
  <c r="K181" i="9"/>
  <c r="K88" i="9"/>
  <c r="K115" i="9"/>
  <c r="K123" i="9"/>
  <c r="K131" i="9"/>
  <c r="K7" i="9"/>
  <c r="K11" i="9"/>
  <c r="K15" i="9"/>
  <c r="K24" i="9"/>
  <c r="K46" i="9"/>
  <c r="K54" i="9"/>
  <c r="K63" i="9"/>
  <c r="K80" i="9"/>
  <c r="K89" i="9"/>
  <c r="K99" i="9"/>
  <c r="K108" i="9"/>
  <c r="K116" i="9"/>
  <c r="K120" i="9"/>
  <c r="K128" i="9"/>
  <c r="K132" i="9"/>
  <c r="K165" i="9"/>
  <c r="K170" i="9"/>
  <c r="K174" i="9"/>
  <c r="K191" i="9"/>
  <c r="K196" i="9"/>
  <c r="K200" i="9"/>
  <c r="K204" i="9"/>
  <c r="K208" i="9"/>
  <c r="K214" i="9"/>
  <c r="K218" i="9"/>
  <c r="K224" i="9"/>
  <c r="K230" i="9"/>
  <c r="K235" i="9"/>
  <c r="K239" i="9"/>
  <c r="K244" i="9"/>
  <c r="K249" i="9"/>
  <c r="K253" i="9"/>
  <c r="K258" i="9"/>
  <c r="K264" i="9"/>
  <c r="K270" i="9"/>
  <c r="K275" i="9"/>
  <c r="K280" i="9"/>
  <c r="K285" i="9"/>
  <c r="K78" i="9"/>
  <c r="K72" i="9"/>
  <c r="K109" i="9"/>
  <c r="K147" i="9"/>
  <c r="K155" i="9"/>
  <c r="K159" i="9"/>
  <c r="K87" i="9"/>
  <c r="K172" i="9"/>
  <c r="K70" i="9"/>
  <c r="K107" i="9"/>
  <c r="K34" i="9"/>
  <c r="K52" i="9"/>
  <c r="K96" i="9"/>
  <c r="K157" i="9"/>
  <c r="K42" i="9"/>
  <c r="K51" i="9"/>
  <c r="K60" i="9"/>
  <c r="K110" i="9"/>
  <c r="K141" i="9"/>
  <c r="K144" i="9"/>
  <c r="K156" i="9"/>
  <c r="K163" i="9"/>
  <c r="M90" i="10"/>
  <c r="N90" i="10" s="1"/>
  <c r="L90" i="10" s="1"/>
  <c r="M317" i="10"/>
  <c r="N317" i="10" s="1"/>
  <c r="M81" i="10"/>
  <c r="N81" i="10" s="1"/>
  <c r="L81" i="10" s="1"/>
  <c r="M122" i="10"/>
  <c r="N122" i="10" s="1"/>
  <c r="M77" i="10"/>
  <c r="N77" i="10" s="1"/>
  <c r="L77" i="10" s="1"/>
  <c r="K10" i="9"/>
  <c r="K33" i="9"/>
  <c r="K40" i="9"/>
  <c r="K56" i="9"/>
  <c r="K68" i="9"/>
  <c r="K76" i="9"/>
  <c r="K91" i="9"/>
  <c r="K106" i="9"/>
  <c r="K113" i="9"/>
  <c r="K127" i="9"/>
  <c r="K138" i="9"/>
  <c r="K30" i="9"/>
  <c r="K41" i="9"/>
  <c r="K49" i="9"/>
  <c r="K65" i="9"/>
  <c r="K77" i="9"/>
  <c r="K84" i="9"/>
  <c r="K102" i="9"/>
  <c r="K114" i="9"/>
  <c r="K121" i="9"/>
  <c r="K135" i="9"/>
  <c r="K38" i="9"/>
  <c r="K50" i="9"/>
  <c r="K58" i="9"/>
  <c r="K74" i="9"/>
  <c r="K86" i="9"/>
  <c r="K94" i="9"/>
  <c r="K111" i="9"/>
  <c r="K122" i="9"/>
  <c r="K129" i="9"/>
  <c r="K32" i="9"/>
  <c r="K47" i="9"/>
  <c r="K59" i="9"/>
  <c r="K67" i="9"/>
  <c r="K82" i="9"/>
  <c r="K95" i="9"/>
  <c r="K105" i="9"/>
  <c r="K119" i="9"/>
  <c r="K130" i="9"/>
  <c r="K137" i="9"/>
  <c r="L207" i="10"/>
  <c r="L93" i="10"/>
  <c r="N327" i="10"/>
  <c r="L327" i="10" s="1"/>
  <c r="L322" i="10"/>
  <c r="N178" i="10"/>
  <c r="L178" i="10" s="1"/>
  <c r="L173" i="10"/>
  <c r="N312" i="10"/>
  <c r="L312" i="10" s="1"/>
  <c r="L146" i="10"/>
  <c r="L43" i="10"/>
  <c r="L171" i="10"/>
  <c r="L324" i="10"/>
  <c r="N323" i="10"/>
  <c r="L323" i="10" s="1"/>
  <c r="N174" i="10"/>
  <c r="L174" i="10" s="1"/>
  <c r="L61" i="10"/>
  <c r="N175" i="10"/>
  <c r="L175" i="10" s="1"/>
  <c r="L315" i="10"/>
  <c r="L72" i="10"/>
  <c r="L319" i="10"/>
  <c r="N314" i="10"/>
  <c r="L314" i="10" s="1"/>
  <c r="L321" i="10"/>
  <c r="L316" i="10"/>
  <c r="L308" i="10"/>
  <c r="L169" i="10"/>
  <c r="K12" i="9"/>
  <c r="K4" i="9"/>
  <c r="K186" i="9"/>
  <c r="K192" i="9"/>
  <c r="K201" i="9"/>
  <c r="K194" i="9"/>
  <c r="K198" i="9"/>
  <c r="K202" i="9"/>
  <c r="K206" i="9"/>
  <c r="K210" i="9"/>
  <c r="K216" i="9"/>
  <c r="K222" i="9"/>
  <c r="K226" i="9"/>
  <c r="K232" i="9"/>
  <c r="K237" i="9"/>
  <c r="K241" i="9"/>
  <c r="K247" i="9"/>
  <c r="K251" i="9"/>
  <c r="K255" i="9"/>
  <c r="K262" i="9"/>
  <c r="K289" i="9"/>
  <c r="K187" i="9"/>
  <c r="K195" i="9"/>
  <c r="K199" i="9"/>
  <c r="K203" i="9"/>
  <c r="K207" i="9"/>
  <c r="K213" i="9"/>
  <c r="K217" i="9"/>
  <c r="K223" i="9"/>
  <c r="K229" i="9"/>
  <c r="K234" i="9"/>
  <c r="K238" i="9"/>
  <c r="K242" i="9"/>
  <c r="K248" i="9"/>
  <c r="K252" i="9"/>
  <c r="K257" i="9"/>
  <c r="K263" i="9"/>
  <c r="K269" i="9"/>
  <c r="K274" i="9"/>
  <c r="K279" i="9"/>
  <c r="K284" i="9"/>
  <c r="K288" i="9"/>
  <c r="E127" i="10"/>
  <c r="G127" i="10"/>
  <c r="G72" i="9"/>
  <c r="L162" i="10" l="1"/>
  <c r="M127" i="10"/>
  <c r="N127" i="10" s="1"/>
  <c r="L127" i="10" s="1"/>
  <c r="L37" i="10"/>
  <c r="L218" i="10"/>
  <c r="L122" i="10"/>
  <c r="L317" i="10"/>
  <c r="A11" i="3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L3" i="5" l="1"/>
  <c r="L4" i="5"/>
  <c r="L5" i="5"/>
  <c r="L6" i="5"/>
  <c r="L7" i="5"/>
  <c r="L8" i="5"/>
  <c r="L9" i="5"/>
  <c r="L10" i="5"/>
  <c r="L11" i="5"/>
  <c r="L12" i="5"/>
  <c r="L13" i="5"/>
  <c r="L14" i="5"/>
  <c r="L15" i="5"/>
  <c r="L16" i="5"/>
  <c r="L17" i="5"/>
  <c r="L18" i="5"/>
  <c r="L19" i="5"/>
  <c r="L20" i="5"/>
  <c r="L21" i="5"/>
  <c r="L22" i="5"/>
  <c r="L23" i="5"/>
  <c r="L24" i="5"/>
  <c r="L25" i="5"/>
  <c r="L26" i="5"/>
  <c r="L27" i="5"/>
  <c r="L28" i="5"/>
  <c r="L29" i="5"/>
  <c r="L30" i="5"/>
  <c r="L31" i="5"/>
  <c r="L32" i="5"/>
  <c r="L33" i="5"/>
  <c r="L34" i="5"/>
  <c r="L35" i="5"/>
  <c r="L36" i="5"/>
  <c r="L37" i="5"/>
  <c r="L38" i="5"/>
  <c r="L39" i="5"/>
  <c r="L40" i="5"/>
  <c r="L41" i="5"/>
  <c r="L42" i="5"/>
  <c r="L43" i="5"/>
  <c r="L44" i="5"/>
  <c r="L45" i="5"/>
  <c r="L46" i="5"/>
  <c r="L47" i="5"/>
  <c r="L48" i="5"/>
  <c r="L49" i="5"/>
  <c r="L50" i="5"/>
  <c r="L51" i="5"/>
  <c r="L52" i="5"/>
  <c r="L53" i="5"/>
  <c r="L54" i="5"/>
  <c r="L55" i="5"/>
  <c r="L56" i="5"/>
  <c r="L57" i="5"/>
  <c r="L58" i="5"/>
  <c r="L59" i="5"/>
  <c r="L60" i="5"/>
  <c r="L61" i="5"/>
  <c r="L62" i="5"/>
  <c r="L63" i="5"/>
  <c r="L64" i="5"/>
  <c r="L65" i="5"/>
  <c r="L66" i="5"/>
  <c r="L67" i="5"/>
  <c r="L68" i="5"/>
  <c r="L69" i="5"/>
  <c r="L71" i="5"/>
  <c r="L73" i="5"/>
  <c r="L75" i="5"/>
  <c r="L77" i="5"/>
  <c r="L79" i="5"/>
  <c r="L81" i="5"/>
  <c r="L83" i="5"/>
  <c r="L85" i="5"/>
  <c r="L86" i="5"/>
  <c r="L87" i="5"/>
  <c r="L89" i="5"/>
  <c r="L91" i="5"/>
  <c r="L92" i="5"/>
  <c r="L93" i="5"/>
  <c r="L94" i="5"/>
  <c r="L95" i="5"/>
  <c r="L96" i="5"/>
  <c r="L97" i="5"/>
  <c r="L98" i="5"/>
  <c r="L99" i="5"/>
  <c r="L100" i="5"/>
  <c r="L101" i="5"/>
  <c r="L102" i="5"/>
  <c r="L103" i="5"/>
  <c r="L104" i="5"/>
  <c r="L105" i="5"/>
  <c r="L106" i="5"/>
  <c r="L107" i="5"/>
  <c r="L108" i="5"/>
  <c r="L109" i="5"/>
  <c r="L110" i="5"/>
  <c r="L111" i="5"/>
  <c r="L112" i="5"/>
  <c r="L113" i="5"/>
  <c r="L114" i="5"/>
  <c r="L115" i="5"/>
  <c r="L116" i="5"/>
  <c r="L117" i="5"/>
  <c r="L118" i="5"/>
  <c r="L119" i="5"/>
  <c r="L120" i="5"/>
  <c r="L121" i="5"/>
  <c r="L122" i="5"/>
  <c r="L123" i="5"/>
  <c r="L124" i="5"/>
  <c r="L125" i="5"/>
  <c r="L126" i="5"/>
  <c r="L127" i="5"/>
  <c r="L128" i="5"/>
  <c r="L129" i="5"/>
  <c r="L130" i="5"/>
  <c r="L131" i="5"/>
  <c r="L132" i="5"/>
  <c r="L133" i="5"/>
  <c r="L134" i="5"/>
  <c r="L135" i="5"/>
  <c r="L136" i="5"/>
  <c r="L137" i="5"/>
  <c r="L138" i="5"/>
  <c r="L139" i="5"/>
  <c r="L140" i="5"/>
  <c r="L141" i="5"/>
  <c r="L142" i="5"/>
  <c r="L143" i="5"/>
  <c r="L144" i="5"/>
  <c r="L145" i="5"/>
  <c r="L146" i="5"/>
  <c r="L147" i="5"/>
  <c r="L148" i="5"/>
  <c r="L149" i="5"/>
  <c r="L150" i="5"/>
  <c r="L151" i="5"/>
  <c r="L152" i="5"/>
  <c r="L153" i="5"/>
  <c r="L154" i="5"/>
  <c r="L155" i="5"/>
  <c r="L156" i="5"/>
  <c r="L157" i="5"/>
  <c r="L158" i="5"/>
  <c r="L159" i="5"/>
  <c r="L160" i="5"/>
  <c r="L161" i="5"/>
  <c r="L162" i="5"/>
  <c r="L163" i="5"/>
  <c r="L164" i="5"/>
  <c r="L165" i="5"/>
  <c r="L166" i="5"/>
  <c r="L167" i="5"/>
  <c r="L168" i="5"/>
  <c r="L169" i="5"/>
  <c r="L170" i="5"/>
  <c r="L171" i="5"/>
  <c r="L172" i="5"/>
  <c r="L173" i="5"/>
  <c r="L174" i="5"/>
  <c r="L175" i="5"/>
  <c r="L176" i="5"/>
  <c r="L177" i="5"/>
  <c r="L178" i="5"/>
  <c r="L179" i="5"/>
  <c r="L180" i="5"/>
  <c r="L181" i="5"/>
  <c r="L182" i="5"/>
  <c r="L183" i="5"/>
  <c r="L184" i="5"/>
  <c r="L185" i="5"/>
  <c r="L186" i="5"/>
  <c r="L187" i="5"/>
  <c r="L188" i="5"/>
  <c r="L189" i="5"/>
  <c r="L190" i="5"/>
  <c r="L191" i="5"/>
  <c r="L192" i="5"/>
  <c r="L193" i="5"/>
  <c r="L194" i="5"/>
  <c r="L195" i="5"/>
  <c r="L196" i="5"/>
  <c r="L197" i="5"/>
  <c r="L198" i="5"/>
  <c r="L199" i="5"/>
  <c r="L200" i="5"/>
  <c r="L201" i="5"/>
  <c r="L202" i="5"/>
  <c r="L203" i="5"/>
  <c r="L204" i="5"/>
  <c r="L205" i="5"/>
  <c r="L206" i="5"/>
  <c r="L207" i="5"/>
  <c r="L208" i="5"/>
  <c r="L209" i="5"/>
  <c r="L210" i="5"/>
  <c r="L211" i="5"/>
  <c r="L212" i="5"/>
  <c r="L213" i="5"/>
  <c r="L214" i="5"/>
  <c r="L215" i="5"/>
  <c r="L216" i="5"/>
  <c r="L217" i="5"/>
  <c r="L218" i="5"/>
  <c r="L219" i="5"/>
  <c r="L220" i="5"/>
  <c r="L221" i="5"/>
  <c r="L222" i="5"/>
  <c r="L223" i="5"/>
  <c r="L224" i="5"/>
  <c r="L225" i="5"/>
  <c r="L226" i="5"/>
  <c r="L227" i="5"/>
  <c r="L228" i="5"/>
  <c r="L229" i="5"/>
  <c r="L230" i="5"/>
  <c r="L231" i="5"/>
  <c r="L232" i="5"/>
  <c r="L233" i="5"/>
  <c r="L234" i="5"/>
  <c r="L235" i="5"/>
  <c r="L236" i="5"/>
  <c r="L237" i="5"/>
  <c r="L238" i="5"/>
  <c r="L239" i="5"/>
  <c r="L240" i="5"/>
  <c r="L241" i="5"/>
  <c r="L242" i="5"/>
  <c r="L243" i="5"/>
  <c r="L244" i="5"/>
  <c r="L245" i="5"/>
  <c r="L246" i="5"/>
  <c r="L247" i="5"/>
  <c r="L248" i="5"/>
  <c r="L249" i="5"/>
  <c r="L250" i="5"/>
  <c r="L252" i="5"/>
  <c r="L254" i="5"/>
  <c r="L255" i="5"/>
  <c r="L256" i="5"/>
  <c r="L258" i="5"/>
  <c r="L260" i="5"/>
  <c r="L262" i="5"/>
  <c r="L264" i="5"/>
  <c r="L266" i="5"/>
  <c r="L268" i="5"/>
  <c r="L270" i="5"/>
  <c r="L2" i="5"/>
  <c r="L3" i="6"/>
  <c r="L4" i="6"/>
  <c r="L5" i="6"/>
  <c r="L6" i="6"/>
  <c r="L7" i="6"/>
  <c r="L8" i="6"/>
  <c r="L9" i="6"/>
  <c r="L10" i="6"/>
  <c r="L11" i="6"/>
  <c r="L12" i="6"/>
  <c r="L13" i="6"/>
  <c r="L14" i="6"/>
  <c r="L15" i="6"/>
  <c r="L16" i="6"/>
  <c r="L17" i="6"/>
  <c r="L18" i="6"/>
  <c r="L19" i="6"/>
  <c r="L20" i="6"/>
  <c r="L21" i="6"/>
  <c r="L22" i="6"/>
  <c r="L23" i="6"/>
  <c r="L24" i="6"/>
  <c r="L25" i="6"/>
  <c r="L26" i="6"/>
  <c r="L27" i="6"/>
  <c r="L28" i="6"/>
  <c r="L29" i="6"/>
  <c r="L30" i="6"/>
  <c r="L31" i="6"/>
  <c r="L32" i="6"/>
  <c r="L33" i="6"/>
  <c r="L34" i="6"/>
  <c r="L35" i="6"/>
  <c r="L36" i="6"/>
  <c r="L37" i="6"/>
  <c r="L38" i="6"/>
  <c r="L39" i="6"/>
  <c r="L40" i="6"/>
  <c r="L41" i="6"/>
  <c r="L42" i="6"/>
  <c r="L43" i="6"/>
  <c r="L44" i="6"/>
  <c r="L45" i="6"/>
  <c r="L46" i="6"/>
  <c r="L47" i="6"/>
  <c r="L48" i="6"/>
  <c r="L49" i="6"/>
  <c r="L50" i="6"/>
  <c r="L51" i="6"/>
  <c r="L52" i="6"/>
  <c r="L53" i="6"/>
  <c r="L54" i="6"/>
  <c r="L55" i="6"/>
  <c r="L56" i="6"/>
  <c r="L57" i="6"/>
  <c r="L58" i="6"/>
  <c r="L59" i="6"/>
  <c r="L60" i="6"/>
  <c r="L61" i="6"/>
  <c r="L62" i="6"/>
  <c r="L63" i="6"/>
  <c r="L64" i="6"/>
  <c r="L65" i="6"/>
  <c r="L66" i="6"/>
  <c r="L67" i="6"/>
  <c r="L68" i="6"/>
  <c r="L69" i="6"/>
  <c r="L71" i="6"/>
  <c r="L73" i="6"/>
  <c r="L75" i="6"/>
  <c r="L77" i="6"/>
  <c r="L79" i="6"/>
  <c r="L81" i="6"/>
  <c r="L83" i="6"/>
  <c r="L85" i="6"/>
  <c r="L86" i="6"/>
  <c r="L87" i="6"/>
  <c r="L88" i="6"/>
  <c r="L89" i="6"/>
  <c r="L91" i="6"/>
  <c r="L92" i="6"/>
  <c r="L93" i="6"/>
  <c r="L94" i="6"/>
  <c r="L95" i="6"/>
  <c r="L96" i="6"/>
  <c r="L97" i="6"/>
  <c r="L98" i="6"/>
  <c r="L99" i="6"/>
  <c r="L100" i="6"/>
  <c r="L101" i="6"/>
  <c r="L102" i="6"/>
  <c r="L103" i="6"/>
  <c r="L104" i="6"/>
  <c r="L105" i="6"/>
  <c r="L106" i="6"/>
  <c r="L107" i="6"/>
  <c r="L108" i="6"/>
  <c r="L109" i="6"/>
  <c r="L110" i="6"/>
  <c r="L111" i="6"/>
  <c r="L112" i="6"/>
  <c r="L113" i="6"/>
  <c r="L114" i="6"/>
  <c r="L115" i="6"/>
  <c r="L116" i="6"/>
  <c r="L117" i="6"/>
  <c r="L118" i="6"/>
  <c r="L119" i="6"/>
  <c r="L120" i="6"/>
  <c r="L121" i="6"/>
  <c r="L122" i="6"/>
  <c r="L123" i="6"/>
  <c r="L124" i="6"/>
  <c r="L125" i="6"/>
  <c r="L126" i="6"/>
  <c r="L127" i="6"/>
  <c r="L128" i="6"/>
  <c r="L129" i="6"/>
  <c r="L130" i="6"/>
  <c r="L131" i="6"/>
  <c r="L132" i="6"/>
  <c r="L133" i="6"/>
  <c r="L134" i="6"/>
  <c r="L135" i="6"/>
  <c r="L136" i="6"/>
  <c r="L137" i="6"/>
  <c r="L138" i="6"/>
  <c r="L139" i="6"/>
  <c r="L140" i="6"/>
  <c r="L141" i="6"/>
  <c r="L142" i="6"/>
  <c r="L143" i="6"/>
  <c r="L144" i="6"/>
  <c r="L145" i="6"/>
  <c r="L146" i="6"/>
  <c r="L147" i="6"/>
  <c r="L148" i="6"/>
  <c r="L149" i="6"/>
  <c r="L150" i="6"/>
  <c r="L151" i="6"/>
  <c r="L152" i="6"/>
  <c r="L153" i="6"/>
  <c r="L154" i="6"/>
  <c r="L155" i="6"/>
  <c r="L156" i="6"/>
  <c r="L157" i="6"/>
  <c r="L158" i="6"/>
  <c r="L159" i="6"/>
  <c r="L160" i="6"/>
  <c r="L161" i="6"/>
  <c r="L162" i="6"/>
  <c r="L163" i="6"/>
  <c r="L164" i="6"/>
  <c r="L165" i="6"/>
  <c r="L166" i="6"/>
  <c r="L167" i="6"/>
  <c r="L168" i="6"/>
  <c r="L169" i="6"/>
  <c r="L170" i="6"/>
  <c r="L171" i="6"/>
  <c r="L172" i="6"/>
  <c r="L173" i="6"/>
  <c r="L174" i="6"/>
  <c r="L175" i="6"/>
  <c r="L176" i="6"/>
  <c r="L177" i="6"/>
  <c r="L178" i="6"/>
  <c r="L179" i="6"/>
  <c r="L180" i="6"/>
  <c r="L181" i="6"/>
  <c r="L182" i="6"/>
  <c r="L183" i="6"/>
  <c r="L184" i="6"/>
  <c r="L185" i="6"/>
  <c r="L186" i="6"/>
  <c r="L187" i="6"/>
  <c r="L188" i="6"/>
  <c r="L189" i="6"/>
  <c r="L190" i="6"/>
  <c r="L191" i="6"/>
  <c r="L192" i="6"/>
  <c r="L193" i="6"/>
  <c r="L194" i="6"/>
  <c r="L195" i="6"/>
  <c r="L196" i="6"/>
  <c r="L197" i="6"/>
  <c r="L198" i="6"/>
  <c r="L199" i="6"/>
  <c r="L200" i="6"/>
  <c r="L201" i="6"/>
  <c r="L202" i="6"/>
  <c r="L203" i="6"/>
  <c r="L204" i="6"/>
  <c r="L205" i="6"/>
  <c r="L206" i="6"/>
  <c r="L207" i="6"/>
  <c r="L208" i="6"/>
  <c r="L209" i="6"/>
  <c r="L210" i="6"/>
  <c r="L211" i="6"/>
  <c r="L212" i="6"/>
  <c r="L213" i="6"/>
  <c r="L214" i="6"/>
  <c r="L215" i="6"/>
  <c r="L216" i="6"/>
  <c r="L217" i="6"/>
  <c r="L218" i="6"/>
  <c r="L219" i="6"/>
  <c r="L220" i="6"/>
  <c r="L221" i="6"/>
  <c r="L222" i="6"/>
  <c r="L223" i="6"/>
  <c r="L224" i="6"/>
  <c r="L225" i="6"/>
  <c r="L226" i="6"/>
  <c r="L227" i="6"/>
  <c r="L228" i="6"/>
  <c r="L229" i="6"/>
  <c r="L230" i="6"/>
  <c r="L231" i="6"/>
  <c r="L232" i="6"/>
  <c r="L233" i="6"/>
  <c r="L234" i="6"/>
  <c r="L235" i="6"/>
  <c r="L236" i="6"/>
  <c r="L237" i="6"/>
  <c r="L238" i="6"/>
  <c r="L239" i="6"/>
  <c r="L240" i="6"/>
  <c r="L241" i="6"/>
  <c r="L242" i="6"/>
  <c r="L243" i="6"/>
  <c r="L244" i="6"/>
  <c r="L245" i="6"/>
  <c r="L246" i="6"/>
  <c r="L247" i="6"/>
  <c r="L248" i="6"/>
  <c r="L249" i="6"/>
  <c r="L250" i="6"/>
  <c r="L252" i="6"/>
  <c r="L254" i="6"/>
  <c r="L255" i="6"/>
  <c r="L256" i="6"/>
  <c r="L258" i="6"/>
  <c r="L260" i="6"/>
  <c r="L262" i="6"/>
  <c r="L264" i="6"/>
  <c r="L266" i="6"/>
  <c r="L268" i="6"/>
  <c r="L270" i="6"/>
  <c r="L2" i="6"/>
  <c r="K236" i="5"/>
  <c r="L234" i="2"/>
  <c r="L218" i="2"/>
  <c r="K268" i="2"/>
  <c r="K261" i="5"/>
  <c r="K251" i="5"/>
  <c r="C271" i="6"/>
  <c r="L271" i="5" s="1"/>
  <c r="C269" i="6"/>
  <c r="L269" i="2" s="1"/>
  <c r="C267" i="6"/>
  <c r="L267" i="2" s="1"/>
  <c r="C265" i="6"/>
  <c r="L265" i="2" s="1"/>
  <c r="C263" i="6"/>
  <c r="L263" i="5" s="1"/>
  <c r="C261" i="6"/>
  <c r="K261" i="6" s="1"/>
  <c r="C259" i="6"/>
  <c r="K259" i="6" s="1"/>
  <c r="C257" i="6"/>
  <c r="L257" i="2" s="1"/>
  <c r="C253" i="6"/>
  <c r="L253" i="6" s="1"/>
  <c r="C251" i="6"/>
  <c r="L251" i="6" s="1"/>
  <c r="C90" i="6"/>
  <c r="K90" i="6" s="1"/>
  <c r="C88" i="6"/>
  <c r="L88" i="2" s="1"/>
  <c r="C84" i="6"/>
  <c r="L84" i="5" s="1"/>
  <c r="C82" i="6"/>
  <c r="K82" i="6" s="1"/>
  <c r="C80" i="6"/>
  <c r="L80" i="2" s="1"/>
  <c r="C78" i="6"/>
  <c r="L78" i="2" s="1"/>
  <c r="C76" i="6"/>
  <c r="L76" i="5" s="1"/>
  <c r="C74" i="6"/>
  <c r="K74" i="6" s="1"/>
  <c r="C72" i="6"/>
  <c r="L72" i="2" s="1"/>
  <c r="C70" i="6"/>
  <c r="L70" i="6" s="1"/>
  <c r="L3" i="2"/>
  <c r="L4" i="2"/>
  <c r="L5" i="2"/>
  <c r="L6" i="2"/>
  <c r="L7" i="2"/>
  <c r="L8" i="2"/>
  <c r="L9" i="2"/>
  <c r="L10" i="2"/>
  <c r="L11" i="2"/>
  <c r="L12" i="2"/>
  <c r="L13" i="2"/>
  <c r="L14" i="2"/>
  <c r="L15" i="2"/>
  <c r="L16" i="2"/>
  <c r="L17" i="2"/>
  <c r="L18" i="2"/>
  <c r="L19" i="2"/>
  <c r="L20" i="2"/>
  <c r="L21" i="2"/>
  <c r="L22" i="2"/>
  <c r="L23" i="2"/>
  <c r="L24" i="2"/>
  <c r="L25" i="2"/>
  <c r="L26" i="2"/>
  <c r="L27" i="2"/>
  <c r="L28" i="2"/>
  <c r="L29" i="2"/>
  <c r="L30" i="2"/>
  <c r="L31" i="2"/>
  <c r="L32" i="2"/>
  <c r="L33" i="2"/>
  <c r="L34" i="2"/>
  <c r="L35" i="2"/>
  <c r="L36" i="2"/>
  <c r="L37" i="2"/>
  <c r="L38" i="2"/>
  <c r="L39" i="2"/>
  <c r="L40" i="2"/>
  <c r="L41" i="2"/>
  <c r="L42" i="2"/>
  <c r="L43" i="2"/>
  <c r="L44" i="2"/>
  <c r="L45" i="2"/>
  <c r="L46" i="2"/>
  <c r="L47" i="2"/>
  <c r="L48" i="2"/>
  <c r="L49" i="2"/>
  <c r="L50" i="2"/>
  <c r="L51" i="2"/>
  <c r="L52" i="2"/>
  <c r="L53" i="2"/>
  <c r="L54" i="2"/>
  <c r="L55" i="2"/>
  <c r="L56" i="2"/>
  <c r="L57" i="2"/>
  <c r="L58" i="2"/>
  <c r="L59" i="2"/>
  <c r="L60" i="2"/>
  <c r="L61" i="2"/>
  <c r="L62" i="2"/>
  <c r="L63" i="2"/>
  <c r="L64" i="2"/>
  <c r="L65" i="2"/>
  <c r="L66" i="2"/>
  <c r="L67" i="2"/>
  <c r="L68" i="2"/>
  <c r="L69" i="2"/>
  <c r="L71" i="2"/>
  <c r="L73" i="2"/>
  <c r="L74" i="2"/>
  <c r="L75" i="2"/>
  <c r="L76" i="2"/>
  <c r="L77" i="2"/>
  <c r="L79" i="2"/>
  <c r="L81" i="2"/>
  <c r="L83" i="2"/>
  <c r="L85" i="2"/>
  <c r="L86" i="2"/>
  <c r="L87" i="2"/>
  <c r="L89" i="2"/>
  <c r="L90" i="2"/>
  <c r="L91" i="2"/>
  <c r="L92" i="2"/>
  <c r="L93" i="2"/>
  <c r="L94" i="2"/>
  <c r="L95" i="2"/>
  <c r="L96" i="2"/>
  <c r="L97" i="2"/>
  <c r="L98" i="2"/>
  <c r="L99" i="2"/>
  <c r="L100" i="2"/>
  <c r="L101" i="2"/>
  <c r="L102" i="2"/>
  <c r="L103" i="2"/>
  <c r="L104" i="2"/>
  <c r="L105" i="2"/>
  <c r="L106" i="2"/>
  <c r="L107" i="2"/>
  <c r="L108" i="2"/>
  <c r="L109" i="2"/>
  <c r="L110" i="2"/>
  <c r="L111" i="2"/>
  <c r="L112" i="2"/>
  <c r="L113" i="2"/>
  <c r="L114" i="2"/>
  <c r="L115" i="2"/>
  <c r="L116" i="2"/>
  <c r="L117" i="2"/>
  <c r="L118" i="2"/>
  <c r="L119" i="2"/>
  <c r="L120" i="2"/>
  <c r="L121" i="2"/>
  <c r="L122" i="2"/>
  <c r="L123" i="2"/>
  <c r="L124" i="2"/>
  <c r="L125" i="2"/>
  <c r="L126" i="2"/>
  <c r="L127" i="2"/>
  <c r="L128" i="2"/>
  <c r="L129" i="2"/>
  <c r="L130" i="2"/>
  <c r="L131" i="2"/>
  <c r="L132" i="2"/>
  <c r="L133" i="2"/>
  <c r="L134" i="2"/>
  <c r="L135" i="2"/>
  <c r="L136" i="2"/>
  <c r="L137" i="2"/>
  <c r="L138" i="2"/>
  <c r="L139" i="2"/>
  <c r="L140" i="2"/>
  <c r="L141" i="2"/>
  <c r="L142" i="2"/>
  <c r="L143" i="2"/>
  <c r="L144" i="2"/>
  <c r="L145" i="2"/>
  <c r="L146" i="2"/>
  <c r="L147" i="2"/>
  <c r="L148" i="2"/>
  <c r="L149" i="2"/>
  <c r="L150" i="2"/>
  <c r="L151" i="2"/>
  <c r="L152" i="2"/>
  <c r="L153" i="2"/>
  <c r="L154" i="2"/>
  <c r="L155" i="2"/>
  <c r="L156" i="2"/>
  <c r="L157" i="2"/>
  <c r="L158" i="2"/>
  <c r="L159" i="2"/>
  <c r="L160" i="2"/>
  <c r="L161" i="2"/>
  <c r="L162" i="2"/>
  <c r="L163" i="2"/>
  <c r="L164" i="2"/>
  <c r="L165" i="2"/>
  <c r="L166" i="2"/>
  <c r="L167" i="2"/>
  <c r="L168" i="2"/>
  <c r="L169" i="2"/>
  <c r="L170" i="2"/>
  <c r="L171" i="2"/>
  <c r="L172" i="2"/>
  <c r="L173" i="2"/>
  <c r="L174" i="2"/>
  <c r="L175" i="2"/>
  <c r="L176" i="2"/>
  <c r="L177" i="2"/>
  <c r="L178" i="2"/>
  <c r="L179" i="2"/>
  <c r="L180" i="2"/>
  <c r="L181" i="2"/>
  <c r="L182" i="2"/>
  <c r="L183" i="2"/>
  <c r="L184" i="2"/>
  <c r="L185" i="2"/>
  <c r="L186" i="2"/>
  <c r="L187" i="2"/>
  <c r="L188" i="2"/>
  <c r="L189" i="2"/>
  <c r="L190" i="2"/>
  <c r="L191" i="2"/>
  <c r="L192" i="2"/>
  <c r="L193" i="2"/>
  <c r="L194" i="2"/>
  <c r="L195" i="2"/>
  <c r="L196" i="2"/>
  <c r="L197" i="2"/>
  <c r="L198" i="2"/>
  <c r="L199" i="2"/>
  <c r="L200" i="2"/>
  <c r="L201" i="2"/>
  <c r="L202" i="2"/>
  <c r="L203" i="2"/>
  <c r="L204" i="2"/>
  <c r="L205" i="2"/>
  <c r="L206" i="2"/>
  <c r="L207" i="2"/>
  <c r="L208" i="2"/>
  <c r="L209" i="2"/>
  <c r="L210" i="2"/>
  <c r="L211" i="2"/>
  <c r="L212" i="2"/>
  <c r="L213" i="2"/>
  <c r="L214" i="2"/>
  <c r="L215" i="2"/>
  <c r="L216" i="2"/>
  <c r="L217" i="2"/>
  <c r="L219" i="2"/>
  <c r="L220" i="2"/>
  <c r="L221" i="2"/>
  <c r="L222" i="2"/>
  <c r="L223" i="2"/>
  <c r="L224" i="2"/>
  <c r="L225" i="2"/>
  <c r="L226" i="2"/>
  <c r="L227" i="2"/>
  <c r="L228" i="2"/>
  <c r="L229" i="2"/>
  <c r="L230" i="2"/>
  <c r="L231" i="2"/>
  <c r="L232" i="2"/>
  <c r="L233" i="2"/>
  <c r="L235" i="2"/>
  <c r="L236" i="2"/>
  <c r="L237" i="2"/>
  <c r="L238" i="2"/>
  <c r="L239" i="2"/>
  <c r="L240" i="2"/>
  <c r="L241" i="2"/>
  <c r="L242" i="2"/>
  <c r="L243" i="2"/>
  <c r="L244" i="2"/>
  <c r="L245" i="2"/>
  <c r="L246" i="2"/>
  <c r="L247" i="2"/>
  <c r="L248" i="2"/>
  <c r="L249" i="2"/>
  <c r="L250" i="2"/>
  <c r="L252" i="2"/>
  <c r="L253" i="2"/>
  <c r="L254" i="2"/>
  <c r="L255" i="2"/>
  <c r="L256" i="2"/>
  <c r="L258" i="2"/>
  <c r="L260" i="2"/>
  <c r="L262" i="2"/>
  <c r="L263" i="2"/>
  <c r="L264" i="2"/>
  <c r="L266" i="2"/>
  <c r="L270" i="2"/>
  <c r="L2" i="2"/>
  <c r="K3" i="6"/>
  <c r="K4" i="6"/>
  <c r="K5" i="6"/>
  <c r="K6" i="6"/>
  <c r="K7" i="6"/>
  <c r="K8" i="6"/>
  <c r="K9" i="6"/>
  <c r="K10" i="6"/>
  <c r="K11" i="6"/>
  <c r="K12" i="6"/>
  <c r="K13" i="6"/>
  <c r="K14" i="6"/>
  <c r="K15" i="6"/>
  <c r="K16" i="6"/>
  <c r="K17" i="6"/>
  <c r="K18" i="6"/>
  <c r="K19" i="6"/>
  <c r="K20" i="6"/>
  <c r="K21" i="6"/>
  <c r="K22" i="6"/>
  <c r="K23" i="6"/>
  <c r="K24" i="6"/>
  <c r="K25" i="6"/>
  <c r="K26" i="6"/>
  <c r="K27" i="6"/>
  <c r="K28" i="6"/>
  <c r="K29" i="6"/>
  <c r="K30" i="6"/>
  <c r="K31" i="6"/>
  <c r="K32" i="6"/>
  <c r="K33" i="6"/>
  <c r="K34" i="6"/>
  <c r="K35" i="6"/>
  <c r="K36" i="6"/>
  <c r="K37" i="6"/>
  <c r="K38" i="6"/>
  <c r="K39" i="6"/>
  <c r="K40" i="6"/>
  <c r="K41" i="6"/>
  <c r="K42" i="6"/>
  <c r="K43" i="6"/>
  <c r="K44" i="6"/>
  <c r="K45" i="6"/>
  <c r="K46" i="6"/>
  <c r="K47" i="6"/>
  <c r="K48" i="6"/>
  <c r="K49" i="6"/>
  <c r="K50" i="6"/>
  <c r="K51" i="6"/>
  <c r="K52" i="6"/>
  <c r="K53" i="6"/>
  <c r="K54" i="6"/>
  <c r="K55" i="6"/>
  <c r="K56" i="6"/>
  <c r="K57" i="6"/>
  <c r="K58" i="6"/>
  <c r="K59" i="6"/>
  <c r="K60" i="6"/>
  <c r="K61" i="6"/>
  <c r="K62" i="6"/>
  <c r="K63" i="6"/>
  <c r="K64" i="6"/>
  <c r="K65" i="6"/>
  <c r="K66" i="6"/>
  <c r="K67" i="6"/>
  <c r="K68" i="6"/>
  <c r="K69" i="6"/>
  <c r="K71" i="6"/>
  <c r="K73" i="6"/>
  <c r="K75" i="6"/>
  <c r="K76" i="6"/>
  <c r="K77" i="6"/>
  <c r="K79" i="6"/>
  <c r="K81" i="6"/>
  <c r="K83" i="6"/>
  <c r="K84" i="6"/>
  <c r="K85" i="6"/>
  <c r="K86" i="6"/>
  <c r="K87" i="6"/>
  <c r="K89" i="6"/>
  <c r="K91" i="6"/>
  <c r="K92" i="6"/>
  <c r="K93" i="6"/>
  <c r="K94" i="6"/>
  <c r="K95" i="6"/>
  <c r="K96" i="6"/>
  <c r="K97" i="6"/>
  <c r="K98" i="6"/>
  <c r="K99" i="6"/>
  <c r="K100" i="6"/>
  <c r="K101" i="6"/>
  <c r="K102" i="6"/>
  <c r="K103" i="6"/>
  <c r="K104" i="6"/>
  <c r="K105" i="6"/>
  <c r="K106" i="6"/>
  <c r="K107" i="6"/>
  <c r="K108" i="6"/>
  <c r="K109" i="6"/>
  <c r="K110" i="6"/>
  <c r="K111" i="6"/>
  <c r="K112" i="6"/>
  <c r="K113" i="6"/>
  <c r="K114" i="6"/>
  <c r="K115" i="6"/>
  <c r="K116" i="6"/>
  <c r="K117" i="6"/>
  <c r="K118" i="6"/>
  <c r="K119" i="6"/>
  <c r="K121" i="6"/>
  <c r="K123" i="6"/>
  <c r="K125" i="6"/>
  <c r="K127" i="6"/>
  <c r="K128" i="6"/>
  <c r="K129" i="6"/>
  <c r="K130" i="6"/>
  <c r="K131" i="6"/>
  <c r="K132" i="6"/>
  <c r="K133" i="6"/>
  <c r="K135" i="6"/>
  <c r="K137" i="6"/>
  <c r="K138" i="6"/>
  <c r="K139" i="6"/>
  <c r="K141" i="6"/>
  <c r="K143" i="6"/>
  <c r="K144" i="6"/>
  <c r="K145" i="6"/>
  <c r="K146" i="6"/>
  <c r="K147" i="6"/>
  <c r="K148" i="6"/>
  <c r="K149" i="6"/>
  <c r="K150" i="6"/>
  <c r="K151" i="6"/>
  <c r="K152" i="6"/>
  <c r="K153" i="6"/>
  <c r="K154" i="6"/>
  <c r="K155" i="6"/>
  <c r="K156" i="6"/>
  <c r="K157" i="6"/>
  <c r="K158" i="6"/>
  <c r="K159" i="6"/>
  <c r="K160" i="6"/>
  <c r="K161" i="6"/>
  <c r="K162" i="6"/>
  <c r="K163" i="6"/>
  <c r="K164" i="6"/>
  <c r="K165" i="6"/>
  <c r="K166" i="6"/>
  <c r="K167" i="6"/>
  <c r="K168" i="6"/>
  <c r="K169" i="6"/>
  <c r="K170" i="6"/>
  <c r="K171" i="6"/>
  <c r="K172" i="6"/>
  <c r="K173" i="6"/>
  <c r="K174" i="6"/>
  <c r="K175" i="6"/>
  <c r="K176" i="6"/>
  <c r="K177" i="6"/>
  <c r="K178" i="6"/>
  <c r="K179" i="6"/>
  <c r="K180" i="6"/>
  <c r="K181" i="6"/>
  <c r="K182" i="6"/>
  <c r="K183" i="6"/>
  <c r="K184" i="6"/>
  <c r="K185" i="6"/>
  <c r="K186" i="6"/>
  <c r="K187" i="6"/>
  <c r="K188" i="6"/>
  <c r="K189" i="6"/>
  <c r="K190" i="6"/>
  <c r="K191" i="6"/>
  <c r="K192" i="6"/>
  <c r="K193" i="6"/>
  <c r="K194" i="6"/>
  <c r="K195" i="6"/>
  <c r="K196" i="6"/>
  <c r="K197" i="6"/>
  <c r="K198" i="6"/>
  <c r="K199" i="6"/>
  <c r="K200" i="6"/>
  <c r="K201" i="6"/>
  <c r="K202" i="6"/>
  <c r="K203" i="6"/>
  <c r="K204" i="6"/>
  <c r="K205" i="6"/>
  <c r="K206" i="6"/>
  <c r="K207" i="6"/>
  <c r="K208" i="6"/>
  <c r="K209" i="6"/>
  <c r="K210" i="6"/>
  <c r="K211" i="6"/>
  <c r="K212" i="6"/>
  <c r="K213" i="6"/>
  <c r="K214" i="6"/>
  <c r="K215" i="6"/>
  <c r="K216" i="6"/>
  <c r="K217" i="6"/>
  <c r="K219" i="6"/>
  <c r="K220" i="6"/>
  <c r="K221" i="6"/>
  <c r="K222" i="6"/>
  <c r="K223" i="6"/>
  <c r="K224" i="6"/>
  <c r="K225" i="6"/>
  <c r="K226" i="6"/>
  <c r="K227" i="6"/>
  <c r="K228" i="6"/>
  <c r="K229" i="6"/>
  <c r="K230" i="6"/>
  <c r="K231" i="6"/>
  <c r="K232" i="6"/>
  <c r="K233" i="6"/>
  <c r="K235" i="6"/>
  <c r="K236" i="6"/>
  <c r="K237" i="6"/>
  <c r="K238" i="6"/>
  <c r="K239" i="6"/>
  <c r="K240" i="6"/>
  <c r="K241" i="6"/>
  <c r="K242" i="6"/>
  <c r="K243" i="6"/>
  <c r="K244" i="6"/>
  <c r="K245" i="6"/>
  <c r="K246" i="6"/>
  <c r="K247" i="6"/>
  <c r="K248" i="6"/>
  <c r="K249" i="6"/>
  <c r="K250" i="6"/>
  <c r="K252" i="6"/>
  <c r="K253" i="6"/>
  <c r="K254" i="6"/>
  <c r="K255" i="6"/>
  <c r="K256" i="6"/>
  <c r="K258" i="6"/>
  <c r="K260" i="6"/>
  <c r="K262" i="6"/>
  <c r="K264" i="6"/>
  <c r="K266" i="6"/>
  <c r="K270" i="6"/>
  <c r="K271" i="6"/>
  <c r="K2" i="6"/>
  <c r="K3" i="5"/>
  <c r="K4" i="5"/>
  <c r="K5" i="5"/>
  <c r="K6" i="5"/>
  <c r="K7" i="5"/>
  <c r="K8" i="5"/>
  <c r="K9" i="5"/>
  <c r="K10" i="5"/>
  <c r="K11" i="5"/>
  <c r="K12" i="5"/>
  <c r="K13" i="5"/>
  <c r="K14" i="5"/>
  <c r="K15" i="5"/>
  <c r="K16" i="5"/>
  <c r="K17" i="5"/>
  <c r="K18" i="5"/>
  <c r="K19" i="5"/>
  <c r="K20" i="5"/>
  <c r="K21" i="5"/>
  <c r="K22" i="5"/>
  <c r="K23" i="5"/>
  <c r="K24" i="5"/>
  <c r="K25" i="5"/>
  <c r="K26" i="5"/>
  <c r="K27" i="5"/>
  <c r="K28" i="5"/>
  <c r="K29" i="5"/>
  <c r="K30" i="5"/>
  <c r="K31" i="5"/>
  <c r="K32" i="5"/>
  <c r="K33" i="5"/>
  <c r="K34" i="5"/>
  <c r="K35" i="5"/>
  <c r="K36" i="5"/>
  <c r="K37" i="5"/>
  <c r="K38" i="5"/>
  <c r="K39" i="5"/>
  <c r="K40" i="5"/>
  <c r="K41" i="5"/>
  <c r="K42" i="5"/>
  <c r="K43" i="5"/>
  <c r="K44" i="5"/>
  <c r="K45" i="5"/>
  <c r="K46" i="5"/>
  <c r="K47" i="5"/>
  <c r="K48" i="5"/>
  <c r="K49" i="5"/>
  <c r="K50" i="5"/>
  <c r="K51" i="5"/>
  <c r="K52" i="5"/>
  <c r="K53" i="5"/>
  <c r="K54" i="5"/>
  <c r="K55" i="5"/>
  <c r="K56" i="5"/>
  <c r="K57" i="5"/>
  <c r="K58" i="5"/>
  <c r="K59" i="5"/>
  <c r="K60" i="5"/>
  <c r="K61" i="5"/>
  <c r="K62" i="5"/>
  <c r="K63" i="5"/>
  <c r="K64" i="5"/>
  <c r="K65" i="5"/>
  <c r="K66" i="5"/>
  <c r="K67" i="5"/>
  <c r="K68" i="5"/>
  <c r="K69" i="5"/>
  <c r="K70" i="5"/>
  <c r="K71" i="5"/>
  <c r="K72" i="5"/>
  <c r="K73" i="5"/>
  <c r="K74" i="5"/>
  <c r="K75" i="5"/>
  <c r="K76" i="5"/>
  <c r="K77" i="5"/>
  <c r="K78" i="5"/>
  <c r="K79" i="5"/>
  <c r="K80" i="5"/>
  <c r="K81" i="5"/>
  <c r="K82" i="5"/>
  <c r="K83" i="5"/>
  <c r="K84" i="5"/>
  <c r="K85" i="5"/>
  <c r="K86" i="5"/>
  <c r="K87" i="5"/>
  <c r="K88" i="5"/>
  <c r="K89" i="5"/>
  <c r="K90" i="5"/>
  <c r="K91" i="5"/>
  <c r="K92" i="5"/>
  <c r="K93" i="5"/>
  <c r="K94" i="5"/>
  <c r="K95" i="5"/>
  <c r="K96" i="5"/>
  <c r="K97" i="5"/>
  <c r="K98" i="5"/>
  <c r="K99" i="5"/>
  <c r="K100" i="5"/>
  <c r="K101" i="5"/>
  <c r="K102" i="5"/>
  <c r="K103" i="5"/>
  <c r="K104" i="5"/>
  <c r="K105" i="5"/>
  <c r="K106" i="5"/>
  <c r="K107" i="5"/>
  <c r="K108" i="5"/>
  <c r="K109" i="5"/>
  <c r="K110" i="5"/>
  <c r="K111" i="5"/>
  <c r="K112" i="5"/>
  <c r="K113" i="5"/>
  <c r="K114" i="5"/>
  <c r="K115" i="5"/>
  <c r="K116" i="5"/>
  <c r="K117" i="5"/>
  <c r="K118" i="5"/>
  <c r="K119" i="5"/>
  <c r="K120" i="5"/>
  <c r="K121" i="5"/>
  <c r="K122" i="5"/>
  <c r="K123" i="5"/>
  <c r="K124" i="5"/>
  <c r="K125" i="5"/>
  <c r="K126" i="5"/>
  <c r="K127" i="5"/>
  <c r="K128" i="5"/>
  <c r="K129" i="5"/>
  <c r="K130" i="5"/>
  <c r="K131" i="5"/>
  <c r="K132" i="5"/>
  <c r="K133" i="5"/>
  <c r="K134" i="5"/>
  <c r="K135" i="5"/>
  <c r="K136" i="5"/>
  <c r="K137" i="5"/>
  <c r="K138" i="5"/>
  <c r="K139" i="5"/>
  <c r="K140" i="5"/>
  <c r="K141" i="5"/>
  <c r="K142" i="5"/>
  <c r="K143" i="5"/>
  <c r="K144" i="5"/>
  <c r="K145" i="5"/>
  <c r="K146" i="5"/>
  <c r="K147" i="5"/>
  <c r="K148" i="5"/>
  <c r="K149" i="5"/>
  <c r="K150" i="5"/>
  <c r="K151" i="5"/>
  <c r="K152" i="5"/>
  <c r="K153" i="5"/>
  <c r="K154" i="5"/>
  <c r="K155" i="5"/>
  <c r="K156" i="5"/>
  <c r="K157" i="5"/>
  <c r="K158" i="5"/>
  <c r="K159" i="5"/>
  <c r="K160" i="5"/>
  <c r="K161" i="5"/>
  <c r="K162" i="5"/>
  <c r="K163" i="5"/>
  <c r="K164" i="5"/>
  <c r="K165" i="5"/>
  <c r="K166" i="5"/>
  <c r="K167" i="5"/>
  <c r="K168" i="5"/>
  <c r="K169" i="5"/>
  <c r="K170" i="5"/>
  <c r="K171" i="5"/>
  <c r="K172" i="5"/>
  <c r="K173" i="5"/>
  <c r="K174" i="5"/>
  <c r="K175" i="5"/>
  <c r="K176" i="5"/>
  <c r="K177" i="5"/>
  <c r="K178" i="5"/>
  <c r="K179" i="5"/>
  <c r="K180" i="5"/>
  <c r="K181" i="5"/>
  <c r="K182" i="5"/>
  <c r="K183" i="5"/>
  <c r="K184" i="5"/>
  <c r="K185" i="5"/>
  <c r="K186" i="5"/>
  <c r="K187" i="5"/>
  <c r="K188" i="5"/>
  <c r="K189" i="5"/>
  <c r="K190" i="5"/>
  <c r="K191" i="5"/>
  <c r="K192" i="5"/>
  <c r="K193" i="5"/>
  <c r="K194" i="5"/>
  <c r="K195" i="5"/>
  <c r="K196" i="5"/>
  <c r="K197" i="5"/>
  <c r="K198" i="5"/>
  <c r="K199" i="5"/>
  <c r="K200" i="5"/>
  <c r="K201" i="5"/>
  <c r="K202" i="5"/>
  <c r="K203" i="5"/>
  <c r="K204" i="5"/>
  <c r="K205" i="5"/>
  <c r="K206" i="5"/>
  <c r="K207" i="5"/>
  <c r="K208" i="5"/>
  <c r="K209" i="5"/>
  <c r="K210" i="5"/>
  <c r="K211" i="5"/>
  <c r="K212" i="5"/>
  <c r="K213" i="5"/>
  <c r="K214" i="5"/>
  <c r="K215" i="5"/>
  <c r="K216" i="5"/>
  <c r="K217" i="5"/>
  <c r="K218" i="5"/>
  <c r="K219" i="5"/>
  <c r="K220" i="5"/>
  <c r="K221" i="5"/>
  <c r="K222" i="5"/>
  <c r="K223" i="5"/>
  <c r="K224" i="5"/>
  <c r="K225" i="5"/>
  <c r="K226" i="5"/>
  <c r="K227" i="5"/>
  <c r="K228" i="5"/>
  <c r="K229" i="5"/>
  <c r="K230" i="5"/>
  <c r="K231" i="5"/>
  <c r="K232" i="5"/>
  <c r="K233" i="5"/>
  <c r="K234" i="5"/>
  <c r="K235" i="5"/>
  <c r="K237" i="5"/>
  <c r="K238" i="5"/>
  <c r="K239" i="5"/>
  <c r="K240" i="5"/>
  <c r="K241" i="5"/>
  <c r="K242" i="5"/>
  <c r="K243" i="5"/>
  <c r="K244" i="5"/>
  <c r="K245" i="5"/>
  <c r="K246" i="5"/>
  <c r="K247" i="5"/>
  <c r="K248" i="5"/>
  <c r="K249" i="5"/>
  <c r="K250" i="5"/>
  <c r="K252" i="5"/>
  <c r="K253" i="5"/>
  <c r="K254" i="5"/>
  <c r="K255" i="5"/>
  <c r="K256" i="5"/>
  <c r="K257" i="5"/>
  <c r="K258" i="5"/>
  <c r="K260" i="5"/>
  <c r="K262" i="5"/>
  <c r="K263" i="5"/>
  <c r="K264" i="5"/>
  <c r="K265" i="5"/>
  <c r="K266" i="5"/>
  <c r="K267" i="5"/>
  <c r="K268" i="5"/>
  <c r="K269" i="5"/>
  <c r="K270" i="5"/>
  <c r="K271" i="5"/>
  <c r="K2" i="5"/>
  <c r="K76" i="2"/>
  <c r="K3" i="2"/>
  <c r="K4" i="2"/>
  <c r="K5" i="2"/>
  <c r="K6" i="2"/>
  <c r="K7" i="2"/>
  <c r="K8" i="2"/>
  <c r="K9" i="2"/>
  <c r="K10" i="2"/>
  <c r="K11" i="2"/>
  <c r="K12" i="2"/>
  <c r="K13" i="2"/>
  <c r="K14" i="2"/>
  <c r="K15" i="2"/>
  <c r="K16" i="2"/>
  <c r="K17" i="2"/>
  <c r="K18" i="2"/>
  <c r="K19" i="2"/>
  <c r="K20" i="2"/>
  <c r="K21" i="2"/>
  <c r="K22" i="2"/>
  <c r="K23" i="2"/>
  <c r="K24" i="2"/>
  <c r="K25" i="2"/>
  <c r="K26" i="2"/>
  <c r="K27" i="2"/>
  <c r="K28" i="2"/>
  <c r="K29" i="2"/>
  <c r="K30" i="2"/>
  <c r="K31" i="2"/>
  <c r="K32" i="2"/>
  <c r="K33" i="2"/>
  <c r="K34" i="2"/>
  <c r="K35" i="2"/>
  <c r="K36" i="2"/>
  <c r="K37" i="2"/>
  <c r="K38" i="2"/>
  <c r="K39" i="2"/>
  <c r="K40" i="2"/>
  <c r="K41" i="2"/>
  <c r="K42" i="2"/>
  <c r="K43" i="2"/>
  <c r="K44" i="2"/>
  <c r="K45" i="2"/>
  <c r="K46" i="2"/>
  <c r="K47" i="2"/>
  <c r="K48" i="2"/>
  <c r="K49" i="2"/>
  <c r="K50" i="2"/>
  <c r="K51" i="2"/>
  <c r="K52" i="2"/>
  <c r="K53" i="2"/>
  <c r="K54" i="2"/>
  <c r="K55" i="2"/>
  <c r="K56" i="2"/>
  <c r="K57" i="2"/>
  <c r="K58" i="2"/>
  <c r="K59" i="2"/>
  <c r="K60" i="2"/>
  <c r="K61" i="2"/>
  <c r="K62" i="2"/>
  <c r="K63" i="2"/>
  <c r="K64" i="2"/>
  <c r="K65" i="2"/>
  <c r="K66" i="2"/>
  <c r="K67" i="2"/>
  <c r="K68" i="2"/>
  <c r="K69" i="2"/>
  <c r="K71" i="2"/>
  <c r="K72" i="2"/>
  <c r="K73" i="2"/>
  <c r="K74" i="2"/>
  <c r="K75" i="2"/>
  <c r="K77" i="2"/>
  <c r="K78" i="2"/>
  <c r="K79" i="2"/>
  <c r="K80" i="2"/>
  <c r="K81" i="2"/>
  <c r="K82" i="2"/>
  <c r="K83" i="2"/>
  <c r="K84" i="2"/>
  <c r="K85" i="2"/>
  <c r="K86" i="2"/>
  <c r="K87" i="2"/>
  <c r="K88" i="2"/>
  <c r="K89" i="2"/>
  <c r="K90" i="2"/>
  <c r="K91" i="2"/>
  <c r="K92" i="2"/>
  <c r="K93" i="2"/>
  <c r="K94" i="2"/>
  <c r="K95" i="2"/>
  <c r="K96" i="2"/>
  <c r="K97" i="2"/>
  <c r="K98" i="2"/>
  <c r="K99" i="2"/>
  <c r="K100" i="2"/>
  <c r="K101" i="2"/>
  <c r="K102" i="2"/>
  <c r="K103" i="2"/>
  <c r="K104" i="2"/>
  <c r="K105" i="2"/>
  <c r="K106" i="2"/>
  <c r="K107" i="2"/>
  <c r="K108" i="2"/>
  <c r="K109" i="2"/>
  <c r="K110" i="2"/>
  <c r="K111" i="2"/>
  <c r="K112" i="2"/>
  <c r="K113" i="2"/>
  <c r="K114" i="2"/>
  <c r="K115" i="2"/>
  <c r="K116" i="2"/>
  <c r="K117" i="2"/>
  <c r="K118" i="2"/>
  <c r="K119" i="2"/>
  <c r="K120" i="2"/>
  <c r="K121" i="2"/>
  <c r="K122" i="2"/>
  <c r="K123" i="2"/>
  <c r="K124" i="2"/>
  <c r="K125" i="2"/>
  <c r="K126" i="2"/>
  <c r="K127" i="2"/>
  <c r="K128" i="2"/>
  <c r="K129" i="2"/>
  <c r="K130" i="2"/>
  <c r="K131" i="2"/>
  <c r="K132" i="2"/>
  <c r="K133" i="2"/>
  <c r="K134" i="2"/>
  <c r="K135" i="2"/>
  <c r="K136" i="2"/>
  <c r="K137" i="2"/>
  <c r="K138" i="2"/>
  <c r="K139" i="2"/>
  <c r="K140" i="2"/>
  <c r="K141" i="2"/>
  <c r="K142" i="2"/>
  <c r="K143" i="2"/>
  <c r="K144" i="2"/>
  <c r="K145" i="2"/>
  <c r="K146" i="2"/>
  <c r="K147" i="2"/>
  <c r="K148" i="2"/>
  <c r="K149" i="2"/>
  <c r="K150" i="2"/>
  <c r="K151" i="2"/>
  <c r="K152" i="2"/>
  <c r="K153" i="2"/>
  <c r="K154" i="2"/>
  <c r="K155" i="2"/>
  <c r="K156" i="2"/>
  <c r="K157" i="2"/>
  <c r="K158" i="2"/>
  <c r="K159" i="2"/>
  <c r="K160" i="2"/>
  <c r="K161" i="2"/>
  <c r="K162" i="2"/>
  <c r="K163" i="2"/>
  <c r="K164" i="2"/>
  <c r="K165" i="2"/>
  <c r="K166" i="2"/>
  <c r="K167" i="2"/>
  <c r="K168" i="2"/>
  <c r="K169" i="2"/>
  <c r="K170" i="2"/>
  <c r="K171" i="2"/>
  <c r="K172" i="2"/>
  <c r="K173" i="2"/>
  <c r="K174" i="2"/>
  <c r="K175" i="2"/>
  <c r="K176" i="2"/>
  <c r="K177" i="2"/>
  <c r="K178" i="2"/>
  <c r="K179" i="2"/>
  <c r="K180" i="2"/>
  <c r="K181" i="2"/>
  <c r="K182" i="2"/>
  <c r="K183" i="2"/>
  <c r="K184" i="2"/>
  <c r="K185" i="2"/>
  <c r="K186" i="2"/>
  <c r="K187" i="2"/>
  <c r="K188" i="2"/>
  <c r="K189" i="2"/>
  <c r="K190" i="2"/>
  <c r="K191" i="2"/>
  <c r="K192" i="2"/>
  <c r="K193" i="2"/>
  <c r="K194" i="2"/>
  <c r="K195" i="2"/>
  <c r="K196" i="2"/>
  <c r="K197" i="2"/>
  <c r="K198" i="2"/>
  <c r="K199" i="2"/>
  <c r="K200" i="2"/>
  <c r="K201" i="2"/>
  <c r="K202" i="2"/>
  <c r="K203" i="2"/>
  <c r="K204" i="2"/>
  <c r="K205" i="2"/>
  <c r="K206" i="2"/>
  <c r="K207" i="2"/>
  <c r="K208" i="2"/>
  <c r="K209" i="2"/>
  <c r="K210" i="2"/>
  <c r="K211" i="2"/>
  <c r="K212" i="2"/>
  <c r="K213" i="2"/>
  <c r="K214" i="2"/>
  <c r="K215" i="2"/>
  <c r="K216" i="2"/>
  <c r="K217" i="2"/>
  <c r="K219" i="2"/>
  <c r="K220" i="2"/>
  <c r="K221" i="2"/>
  <c r="K222" i="2"/>
  <c r="K223" i="2"/>
  <c r="K224" i="2"/>
  <c r="K225" i="2"/>
  <c r="K226" i="2"/>
  <c r="K227" i="2"/>
  <c r="K228" i="2"/>
  <c r="K229" i="2"/>
  <c r="K230" i="2"/>
  <c r="K231" i="2"/>
  <c r="K232" i="2"/>
  <c r="K233" i="2"/>
  <c r="K235" i="2"/>
  <c r="K236" i="2"/>
  <c r="K237" i="2"/>
  <c r="K238" i="2"/>
  <c r="K239" i="2"/>
  <c r="K240" i="2"/>
  <c r="K241" i="2"/>
  <c r="K242" i="2"/>
  <c r="K243" i="2"/>
  <c r="K244" i="2"/>
  <c r="K245" i="2"/>
  <c r="K246" i="2"/>
  <c r="K247" i="2"/>
  <c r="K248" i="2"/>
  <c r="K249" i="2"/>
  <c r="K250" i="2"/>
  <c r="K251" i="2"/>
  <c r="K252" i="2"/>
  <c r="K253" i="2"/>
  <c r="K254" i="2"/>
  <c r="K255" i="2"/>
  <c r="K256" i="2"/>
  <c r="K257" i="2"/>
  <c r="K258" i="2"/>
  <c r="K260" i="2"/>
  <c r="K262" i="2"/>
  <c r="K263" i="2"/>
  <c r="K264" i="2"/>
  <c r="K265" i="2"/>
  <c r="K266" i="2"/>
  <c r="K267" i="2"/>
  <c r="K269" i="2"/>
  <c r="K270" i="2"/>
  <c r="K271" i="2"/>
  <c r="K2" i="2"/>
  <c r="J271" i="6"/>
  <c r="J270" i="6"/>
  <c r="J269" i="6"/>
  <c r="J268" i="6"/>
  <c r="J267" i="6"/>
  <c r="J266" i="6"/>
  <c r="J265" i="6"/>
  <c r="J264" i="6"/>
  <c r="J263" i="6"/>
  <c r="J262" i="6"/>
  <c r="J261" i="6"/>
  <c r="J260" i="6"/>
  <c r="J259" i="6"/>
  <c r="J258" i="6"/>
  <c r="J257" i="6"/>
  <c r="J256" i="6"/>
  <c r="J255" i="6"/>
  <c r="J254" i="6"/>
  <c r="J253" i="6"/>
  <c r="J252" i="6"/>
  <c r="J251" i="6"/>
  <c r="J250" i="6"/>
  <c r="J249" i="6"/>
  <c r="J248" i="6"/>
  <c r="J247" i="6"/>
  <c r="J246" i="6"/>
  <c r="J245" i="6"/>
  <c r="J244" i="6"/>
  <c r="J243" i="6"/>
  <c r="J242" i="6"/>
  <c r="J241" i="6"/>
  <c r="J240" i="6"/>
  <c r="J239" i="6"/>
  <c r="J238" i="6"/>
  <c r="J237" i="6"/>
  <c r="J236" i="6"/>
  <c r="J235" i="6"/>
  <c r="J234" i="6"/>
  <c r="J233" i="6"/>
  <c r="J232" i="6"/>
  <c r="J231" i="6"/>
  <c r="J230" i="6"/>
  <c r="J229" i="6"/>
  <c r="J228" i="6"/>
  <c r="J227" i="6"/>
  <c r="J226" i="6"/>
  <c r="J225" i="6"/>
  <c r="J224" i="6"/>
  <c r="J223" i="6"/>
  <c r="J222" i="6"/>
  <c r="J221" i="6"/>
  <c r="J220" i="6"/>
  <c r="J219" i="6"/>
  <c r="J218" i="6"/>
  <c r="J217" i="6"/>
  <c r="J216" i="6"/>
  <c r="J215" i="6"/>
  <c r="J214" i="6"/>
  <c r="J213" i="6"/>
  <c r="J212" i="6"/>
  <c r="J211" i="6"/>
  <c r="J210" i="6"/>
  <c r="J209" i="6"/>
  <c r="J208" i="6"/>
  <c r="J207" i="6"/>
  <c r="J206" i="6"/>
  <c r="J205" i="6"/>
  <c r="J204" i="6"/>
  <c r="J203" i="6"/>
  <c r="J202" i="6"/>
  <c r="J201" i="6"/>
  <c r="J200" i="6"/>
  <c r="J199" i="6"/>
  <c r="J198" i="6"/>
  <c r="J197" i="6"/>
  <c r="J196" i="6"/>
  <c r="J195" i="6"/>
  <c r="J194" i="6"/>
  <c r="J193" i="6"/>
  <c r="J192" i="6"/>
  <c r="J191" i="6"/>
  <c r="J190" i="6"/>
  <c r="J189" i="6"/>
  <c r="J188" i="6"/>
  <c r="J187" i="6"/>
  <c r="J186" i="6"/>
  <c r="J185" i="6"/>
  <c r="J184" i="6"/>
  <c r="J183" i="6"/>
  <c r="J182" i="6"/>
  <c r="J181" i="6"/>
  <c r="J180" i="6"/>
  <c r="J179" i="6"/>
  <c r="J178" i="6"/>
  <c r="J177" i="6"/>
  <c r="J176" i="6"/>
  <c r="J175" i="6"/>
  <c r="J174" i="6"/>
  <c r="J173" i="6"/>
  <c r="J172" i="6"/>
  <c r="J171" i="6"/>
  <c r="J170" i="6"/>
  <c r="J169" i="6"/>
  <c r="J168" i="6"/>
  <c r="J167" i="6"/>
  <c r="J166" i="6"/>
  <c r="J165" i="6"/>
  <c r="J164" i="6"/>
  <c r="J163" i="6"/>
  <c r="J162" i="6"/>
  <c r="J161" i="6"/>
  <c r="J160" i="6"/>
  <c r="J159" i="6"/>
  <c r="J158" i="6"/>
  <c r="J157" i="6"/>
  <c r="J156" i="6"/>
  <c r="J155" i="6"/>
  <c r="J154" i="6"/>
  <c r="J153" i="6"/>
  <c r="J152" i="6"/>
  <c r="J151" i="6"/>
  <c r="J150" i="6"/>
  <c r="J149" i="6"/>
  <c r="J148" i="6"/>
  <c r="J147" i="6"/>
  <c r="J146" i="6"/>
  <c r="J145" i="6"/>
  <c r="J144" i="6"/>
  <c r="J143" i="6"/>
  <c r="J142" i="6"/>
  <c r="J141" i="6"/>
  <c r="J140" i="6"/>
  <c r="J139" i="6"/>
  <c r="J138" i="6"/>
  <c r="J137" i="6"/>
  <c r="J136" i="6"/>
  <c r="J135" i="6"/>
  <c r="J134" i="6"/>
  <c r="J133" i="6"/>
  <c r="J132" i="6"/>
  <c r="J131" i="6"/>
  <c r="J130" i="6"/>
  <c r="J129" i="6"/>
  <c r="J128" i="6"/>
  <c r="J127" i="6"/>
  <c r="J126" i="6"/>
  <c r="J125" i="6"/>
  <c r="J124" i="6"/>
  <c r="J123" i="6"/>
  <c r="J122" i="6"/>
  <c r="J121" i="6"/>
  <c r="J120" i="6"/>
  <c r="J119" i="6"/>
  <c r="J118" i="6"/>
  <c r="J117" i="6"/>
  <c r="J116" i="6"/>
  <c r="J115" i="6"/>
  <c r="J114" i="6"/>
  <c r="J113" i="6"/>
  <c r="J112" i="6"/>
  <c r="J111" i="6"/>
  <c r="J110" i="6"/>
  <c r="J109" i="6"/>
  <c r="J108" i="6"/>
  <c r="J107" i="6"/>
  <c r="J106" i="6"/>
  <c r="J105" i="6"/>
  <c r="J104" i="6"/>
  <c r="J103" i="6"/>
  <c r="J102" i="6"/>
  <c r="J101" i="6"/>
  <c r="J100" i="6"/>
  <c r="J99" i="6"/>
  <c r="J98" i="6"/>
  <c r="J97" i="6"/>
  <c r="J96" i="6"/>
  <c r="J95" i="6"/>
  <c r="J94" i="6"/>
  <c r="J93" i="6"/>
  <c r="J92" i="6"/>
  <c r="J91" i="6"/>
  <c r="J90" i="6"/>
  <c r="J89" i="6"/>
  <c r="J88" i="6"/>
  <c r="J87" i="6"/>
  <c r="J86" i="6"/>
  <c r="J85" i="6"/>
  <c r="J84" i="6"/>
  <c r="J83" i="6"/>
  <c r="J82" i="6"/>
  <c r="J81" i="6"/>
  <c r="J80" i="6"/>
  <c r="J79" i="6"/>
  <c r="J78" i="6"/>
  <c r="J77" i="6"/>
  <c r="J76" i="6"/>
  <c r="J75" i="6"/>
  <c r="J74" i="6"/>
  <c r="J73" i="6"/>
  <c r="J72" i="6"/>
  <c r="J71" i="6"/>
  <c r="J70" i="6"/>
  <c r="J69" i="6"/>
  <c r="J68" i="6"/>
  <c r="J67" i="6"/>
  <c r="J66" i="6"/>
  <c r="J65" i="6"/>
  <c r="J64" i="6"/>
  <c r="J63" i="6"/>
  <c r="J62" i="6"/>
  <c r="J61" i="6"/>
  <c r="J60" i="6"/>
  <c r="J59" i="6"/>
  <c r="J58" i="6"/>
  <c r="J57" i="6"/>
  <c r="J56" i="6"/>
  <c r="J55" i="6"/>
  <c r="J54" i="6"/>
  <c r="J53" i="6"/>
  <c r="J52" i="6"/>
  <c r="J51" i="6"/>
  <c r="J50" i="6"/>
  <c r="J49" i="6"/>
  <c r="J48" i="6"/>
  <c r="J47" i="6"/>
  <c r="J46" i="6"/>
  <c r="J45" i="6"/>
  <c r="J44" i="6"/>
  <c r="J43" i="6"/>
  <c r="J42" i="6"/>
  <c r="J41" i="6"/>
  <c r="J40" i="6"/>
  <c r="J39" i="6"/>
  <c r="J38" i="6"/>
  <c r="J37" i="6"/>
  <c r="J36" i="6"/>
  <c r="J35" i="6"/>
  <c r="J34" i="6"/>
  <c r="J33" i="6"/>
  <c r="J32" i="6"/>
  <c r="J31" i="6"/>
  <c r="J30" i="6"/>
  <c r="J29" i="6"/>
  <c r="J28" i="6"/>
  <c r="J27" i="6"/>
  <c r="J26" i="6"/>
  <c r="J25" i="6"/>
  <c r="J24" i="6"/>
  <c r="J23" i="6"/>
  <c r="J22" i="6"/>
  <c r="J21" i="6"/>
  <c r="J20" i="6"/>
  <c r="J19" i="6"/>
  <c r="J18" i="6"/>
  <c r="J17" i="6"/>
  <c r="J16" i="6"/>
  <c r="J15" i="6"/>
  <c r="J14" i="6"/>
  <c r="J13" i="6"/>
  <c r="J12" i="6"/>
  <c r="J11" i="6"/>
  <c r="J10" i="6"/>
  <c r="J9" i="6"/>
  <c r="J8" i="6"/>
  <c r="J7" i="6"/>
  <c r="J6" i="6"/>
  <c r="J5" i="6"/>
  <c r="J4" i="6"/>
  <c r="J3" i="6"/>
  <c r="J2" i="6"/>
  <c r="J271" i="5"/>
  <c r="J270" i="5"/>
  <c r="J269" i="5"/>
  <c r="J268" i="5"/>
  <c r="J267" i="5"/>
  <c r="J266" i="5"/>
  <c r="J265" i="5"/>
  <c r="J264" i="5"/>
  <c r="J263" i="5"/>
  <c r="J262" i="5"/>
  <c r="J261" i="5"/>
  <c r="J260" i="5"/>
  <c r="J259" i="5"/>
  <c r="J258" i="5"/>
  <c r="J257" i="5"/>
  <c r="J256" i="5"/>
  <c r="J255" i="5"/>
  <c r="J254" i="5"/>
  <c r="J253" i="5"/>
  <c r="J252" i="5"/>
  <c r="J251" i="5"/>
  <c r="J250" i="5"/>
  <c r="J249" i="5"/>
  <c r="J248" i="5"/>
  <c r="J247" i="5"/>
  <c r="J246" i="5"/>
  <c r="J245" i="5"/>
  <c r="J244" i="5"/>
  <c r="J243" i="5"/>
  <c r="J242" i="5"/>
  <c r="J241" i="5"/>
  <c r="J240" i="5"/>
  <c r="J239" i="5"/>
  <c r="J238" i="5"/>
  <c r="J237" i="5"/>
  <c r="J236" i="5"/>
  <c r="J235" i="5"/>
  <c r="J234" i="5"/>
  <c r="J233" i="5"/>
  <c r="J232" i="5"/>
  <c r="J231" i="5"/>
  <c r="J230" i="5"/>
  <c r="J229" i="5"/>
  <c r="J228" i="5"/>
  <c r="J227" i="5"/>
  <c r="J226" i="5"/>
  <c r="J225" i="5"/>
  <c r="J224" i="5"/>
  <c r="J223" i="5"/>
  <c r="J222" i="5"/>
  <c r="J221" i="5"/>
  <c r="J220" i="5"/>
  <c r="J219" i="5"/>
  <c r="J218" i="5"/>
  <c r="J217" i="5"/>
  <c r="J216" i="5"/>
  <c r="J215" i="5"/>
  <c r="J214" i="5"/>
  <c r="J213" i="5"/>
  <c r="J212" i="5"/>
  <c r="J211" i="5"/>
  <c r="J210" i="5"/>
  <c r="J209" i="5"/>
  <c r="J208" i="5"/>
  <c r="J207" i="5"/>
  <c r="J206" i="5"/>
  <c r="J205" i="5"/>
  <c r="J204" i="5"/>
  <c r="J203" i="5"/>
  <c r="J202" i="5"/>
  <c r="J201" i="5"/>
  <c r="J200" i="5"/>
  <c r="J199" i="5"/>
  <c r="J198" i="5"/>
  <c r="J197" i="5"/>
  <c r="J196" i="5"/>
  <c r="J195" i="5"/>
  <c r="J194" i="5"/>
  <c r="J193" i="5"/>
  <c r="J192" i="5"/>
  <c r="J191" i="5"/>
  <c r="J190" i="5"/>
  <c r="J189" i="5"/>
  <c r="J188" i="5"/>
  <c r="J187" i="5"/>
  <c r="J186" i="5"/>
  <c r="J185" i="5"/>
  <c r="J184" i="5"/>
  <c r="J183" i="5"/>
  <c r="J182" i="5"/>
  <c r="J181" i="5"/>
  <c r="J180" i="5"/>
  <c r="J179" i="5"/>
  <c r="J178" i="5"/>
  <c r="J177" i="5"/>
  <c r="J176" i="5"/>
  <c r="J175" i="5"/>
  <c r="J174" i="5"/>
  <c r="J173" i="5"/>
  <c r="J172" i="5"/>
  <c r="J171" i="5"/>
  <c r="J170" i="5"/>
  <c r="J169" i="5"/>
  <c r="J168" i="5"/>
  <c r="J167" i="5"/>
  <c r="J166" i="5"/>
  <c r="J165" i="5"/>
  <c r="J164" i="5"/>
  <c r="J163" i="5"/>
  <c r="J162" i="5"/>
  <c r="J161" i="5"/>
  <c r="J160" i="5"/>
  <c r="J159" i="5"/>
  <c r="J158" i="5"/>
  <c r="J157" i="5"/>
  <c r="J156" i="5"/>
  <c r="J155" i="5"/>
  <c r="J154" i="5"/>
  <c r="J153" i="5"/>
  <c r="J152" i="5"/>
  <c r="J151" i="5"/>
  <c r="J150" i="5"/>
  <c r="J149" i="5"/>
  <c r="J148" i="5"/>
  <c r="J147" i="5"/>
  <c r="J146" i="5"/>
  <c r="J145" i="5"/>
  <c r="J144" i="5"/>
  <c r="J143" i="5"/>
  <c r="J142" i="5"/>
  <c r="J141" i="5"/>
  <c r="J140" i="5"/>
  <c r="J139" i="5"/>
  <c r="J138" i="5"/>
  <c r="J137" i="5"/>
  <c r="J136" i="5"/>
  <c r="J135" i="5"/>
  <c r="J134" i="5"/>
  <c r="J133" i="5"/>
  <c r="J132" i="5"/>
  <c r="J131" i="5"/>
  <c r="J130" i="5"/>
  <c r="J129" i="5"/>
  <c r="J128" i="5"/>
  <c r="J127" i="5"/>
  <c r="J126" i="5"/>
  <c r="J125" i="5"/>
  <c r="J124" i="5"/>
  <c r="J123" i="5"/>
  <c r="J122" i="5"/>
  <c r="J121" i="5"/>
  <c r="J120" i="5"/>
  <c r="J119" i="5"/>
  <c r="J118" i="5"/>
  <c r="J117" i="5"/>
  <c r="J116" i="5"/>
  <c r="J115" i="5"/>
  <c r="J114" i="5"/>
  <c r="J113" i="5"/>
  <c r="J112" i="5"/>
  <c r="J111" i="5"/>
  <c r="J110" i="5"/>
  <c r="J109" i="5"/>
  <c r="J108" i="5"/>
  <c r="J107" i="5"/>
  <c r="J106" i="5"/>
  <c r="J105" i="5"/>
  <c r="J104" i="5"/>
  <c r="J103" i="5"/>
  <c r="J102" i="5"/>
  <c r="J101" i="5"/>
  <c r="J100" i="5"/>
  <c r="J99" i="5"/>
  <c r="J98" i="5"/>
  <c r="J97" i="5"/>
  <c r="J96" i="5"/>
  <c r="J95" i="5"/>
  <c r="J94" i="5"/>
  <c r="J93" i="5"/>
  <c r="J92" i="5"/>
  <c r="J91" i="5"/>
  <c r="J90" i="5"/>
  <c r="J89" i="5"/>
  <c r="J88" i="5"/>
  <c r="J87" i="5"/>
  <c r="J86" i="5"/>
  <c r="J85" i="5"/>
  <c r="J84" i="5"/>
  <c r="J83" i="5"/>
  <c r="J82" i="5"/>
  <c r="J81" i="5"/>
  <c r="J80" i="5"/>
  <c r="J79" i="5"/>
  <c r="J78" i="5"/>
  <c r="J77" i="5"/>
  <c r="J76" i="5"/>
  <c r="J75" i="5"/>
  <c r="J74" i="5"/>
  <c r="J73" i="5"/>
  <c r="J72" i="5"/>
  <c r="J71" i="5"/>
  <c r="J70" i="5"/>
  <c r="J69" i="5"/>
  <c r="J68" i="5"/>
  <c r="J67" i="5"/>
  <c r="J66" i="5"/>
  <c r="J65" i="5"/>
  <c r="J64" i="5"/>
  <c r="J63" i="5"/>
  <c r="J62" i="5"/>
  <c r="J61" i="5"/>
  <c r="J60" i="5"/>
  <c r="J59" i="5"/>
  <c r="J58" i="5"/>
  <c r="J57" i="5"/>
  <c r="J56" i="5"/>
  <c r="J55" i="5"/>
  <c r="J54" i="5"/>
  <c r="J53" i="5"/>
  <c r="J52" i="5"/>
  <c r="J51" i="5"/>
  <c r="J50" i="5"/>
  <c r="J49" i="5"/>
  <c r="J48" i="5"/>
  <c r="J47" i="5"/>
  <c r="J46" i="5"/>
  <c r="J45" i="5"/>
  <c r="J44" i="5"/>
  <c r="J43" i="5"/>
  <c r="J42" i="5"/>
  <c r="J41" i="5"/>
  <c r="J40" i="5"/>
  <c r="J39" i="5"/>
  <c r="J38" i="5"/>
  <c r="J37" i="5"/>
  <c r="J36" i="5"/>
  <c r="J35" i="5"/>
  <c r="J34" i="5"/>
  <c r="J33" i="5"/>
  <c r="J32" i="5"/>
  <c r="J31" i="5"/>
  <c r="J30" i="5"/>
  <c r="J29" i="5"/>
  <c r="J28" i="5"/>
  <c r="J27" i="5"/>
  <c r="J26" i="5"/>
  <c r="J25" i="5"/>
  <c r="J24" i="5"/>
  <c r="J23" i="5"/>
  <c r="J22" i="5"/>
  <c r="J21" i="5"/>
  <c r="J20" i="5"/>
  <c r="J19" i="5"/>
  <c r="J18" i="5"/>
  <c r="J17" i="5"/>
  <c r="J16" i="5"/>
  <c r="J15" i="5"/>
  <c r="J14" i="5"/>
  <c r="J13" i="5"/>
  <c r="J12" i="5"/>
  <c r="J11" i="5"/>
  <c r="J10" i="5"/>
  <c r="J9" i="5"/>
  <c r="J8" i="5"/>
  <c r="J7" i="5"/>
  <c r="J6" i="5"/>
  <c r="J5" i="5"/>
  <c r="J4" i="5"/>
  <c r="J3" i="5"/>
  <c r="J2" i="5"/>
  <c r="J2" i="2"/>
  <c r="J3" i="2"/>
  <c r="J4" i="2"/>
  <c r="J5" i="2"/>
  <c r="J6" i="2"/>
  <c r="J7" i="2"/>
  <c r="J8" i="2"/>
  <c r="J9" i="2"/>
  <c r="J10" i="2"/>
  <c r="J11" i="2"/>
  <c r="J12" i="2"/>
  <c r="J13" i="2"/>
  <c r="J14" i="2"/>
  <c r="J15" i="2"/>
  <c r="J16" i="2"/>
  <c r="J17" i="2"/>
  <c r="J18" i="2"/>
  <c r="J19" i="2"/>
  <c r="J20" i="2"/>
  <c r="J21" i="2"/>
  <c r="J22" i="2"/>
  <c r="J23" i="2"/>
  <c r="J24" i="2"/>
  <c r="J25" i="2"/>
  <c r="J26" i="2"/>
  <c r="J27" i="2"/>
  <c r="J28" i="2"/>
  <c r="J29" i="2"/>
  <c r="J30" i="2"/>
  <c r="J31" i="2"/>
  <c r="J32" i="2"/>
  <c r="J33" i="2"/>
  <c r="J34" i="2"/>
  <c r="J35" i="2"/>
  <c r="J36" i="2"/>
  <c r="J37" i="2"/>
  <c r="J38" i="2"/>
  <c r="J39" i="2"/>
  <c r="J40" i="2"/>
  <c r="J41" i="2"/>
  <c r="J42" i="2"/>
  <c r="J43" i="2"/>
  <c r="J44" i="2"/>
  <c r="J45" i="2"/>
  <c r="J46" i="2"/>
  <c r="J47" i="2"/>
  <c r="J48" i="2"/>
  <c r="J49" i="2"/>
  <c r="J50" i="2"/>
  <c r="J51" i="2"/>
  <c r="J52" i="2"/>
  <c r="J53" i="2"/>
  <c r="J54" i="2"/>
  <c r="J55" i="2"/>
  <c r="J56" i="2"/>
  <c r="J57" i="2"/>
  <c r="J58" i="2"/>
  <c r="J59" i="2"/>
  <c r="J60" i="2"/>
  <c r="J61" i="2"/>
  <c r="J62" i="2"/>
  <c r="J63" i="2"/>
  <c r="J64" i="2"/>
  <c r="J65" i="2"/>
  <c r="J66" i="2"/>
  <c r="J67" i="2"/>
  <c r="J68" i="2"/>
  <c r="J69" i="2"/>
  <c r="J70" i="2"/>
  <c r="J71" i="2"/>
  <c r="J72" i="2"/>
  <c r="J73" i="2"/>
  <c r="J74" i="2"/>
  <c r="J75" i="2"/>
  <c r="J76" i="2"/>
  <c r="J77" i="2"/>
  <c r="J78" i="2"/>
  <c r="J79" i="2"/>
  <c r="J80" i="2"/>
  <c r="J81" i="2"/>
  <c r="J82" i="2"/>
  <c r="J83" i="2"/>
  <c r="J84" i="2"/>
  <c r="J85" i="2"/>
  <c r="J86" i="2"/>
  <c r="J87" i="2"/>
  <c r="J88" i="2"/>
  <c r="J89" i="2"/>
  <c r="J90" i="2"/>
  <c r="J91" i="2"/>
  <c r="J92" i="2"/>
  <c r="J93" i="2"/>
  <c r="J94" i="2"/>
  <c r="J95" i="2"/>
  <c r="J96" i="2"/>
  <c r="J97" i="2"/>
  <c r="J98" i="2"/>
  <c r="J99" i="2"/>
  <c r="J100" i="2"/>
  <c r="J101" i="2"/>
  <c r="J102" i="2"/>
  <c r="J103" i="2"/>
  <c r="J104" i="2"/>
  <c r="J105" i="2"/>
  <c r="J106" i="2"/>
  <c r="J107" i="2"/>
  <c r="J108" i="2"/>
  <c r="J109" i="2"/>
  <c r="J110" i="2"/>
  <c r="J111" i="2"/>
  <c r="J112" i="2"/>
  <c r="J113" i="2"/>
  <c r="J114" i="2"/>
  <c r="J115" i="2"/>
  <c r="J116" i="2"/>
  <c r="J117" i="2"/>
  <c r="J118" i="2"/>
  <c r="J119" i="2"/>
  <c r="J120" i="2"/>
  <c r="J121" i="2"/>
  <c r="J122" i="2"/>
  <c r="J123" i="2"/>
  <c r="J124" i="2"/>
  <c r="J125" i="2"/>
  <c r="J126" i="2"/>
  <c r="J127" i="2"/>
  <c r="J128" i="2"/>
  <c r="J129" i="2"/>
  <c r="J130" i="2"/>
  <c r="J131" i="2"/>
  <c r="J132" i="2"/>
  <c r="J133" i="2"/>
  <c r="J134" i="2"/>
  <c r="J135" i="2"/>
  <c r="J136" i="2"/>
  <c r="J137" i="2"/>
  <c r="J138" i="2"/>
  <c r="J139" i="2"/>
  <c r="J140" i="2"/>
  <c r="J141" i="2"/>
  <c r="J142" i="2"/>
  <c r="J143" i="2"/>
  <c r="J144" i="2"/>
  <c r="J145" i="2"/>
  <c r="J146" i="2"/>
  <c r="J147" i="2"/>
  <c r="J148" i="2"/>
  <c r="J149" i="2"/>
  <c r="J150" i="2"/>
  <c r="J151" i="2"/>
  <c r="J152" i="2"/>
  <c r="J153" i="2"/>
  <c r="J154" i="2"/>
  <c r="J155" i="2"/>
  <c r="J156" i="2"/>
  <c r="J157" i="2"/>
  <c r="J158" i="2"/>
  <c r="J159" i="2"/>
  <c r="J160" i="2"/>
  <c r="J161" i="2"/>
  <c r="J162" i="2"/>
  <c r="J163" i="2"/>
  <c r="J164" i="2"/>
  <c r="J165" i="2"/>
  <c r="J166" i="2"/>
  <c r="J167" i="2"/>
  <c r="J168" i="2"/>
  <c r="J169" i="2"/>
  <c r="J170" i="2"/>
  <c r="J171" i="2"/>
  <c r="J172" i="2"/>
  <c r="J173" i="2"/>
  <c r="J174" i="2"/>
  <c r="J175" i="2"/>
  <c r="J176" i="2"/>
  <c r="J177" i="2"/>
  <c r="J178" i="2"/>
  <c r="J179" i="2"/>
  <c r="J180" i="2"/>
  <c r="J181" i="2"/>
  <c r="J182" i="2"/>
  <c r="J183" i="2"/>
  <c r="J184" i="2"/>
  <c r="J185" i="2"/>
  <c r="J186" i="2"/>
  <c r="J187" i="2"/>
  <c r="J188" i="2"/>
  <c r="J189" i="2"/>
  <c r="J190" i="2"/>
  <c r="J191" i="2"/>
  <c r="J192" i="2"/>
  <c r="J193" i="2"/>
  <c r="J194" i="2"/>
  <c r="J195" i="2"/>
  <c r="J196" i="2"/>
  <c r="J197" i="2"/>
  <c r="J198" i="2"/>
  <c r="J199" i="2"/>
  <c r="J200" i="2"/>
  <c r="J201" i="2"/>
  <c r="J202" i="2"/>
  <c r="J203" i="2"/>
  <c r="J204" i="2"/>
  <c r="J205" i="2"/>
  <c r="J206" i="2"/>
  <c r="J207" i="2"/>
  <c r="J208" i="2"/>
  <c r="J209" i="2"/>
  <c r="J210" i="2"/>
  <c r="J211" i="2"/>
  <c r="J212" i="2"/>
  <c r="J213" i="2"/>
  <c r="J214" i="2"/>
  <c r="J215" i="2"/>
  <c r="J216" i="2"/>
  <c r="J217" i="2"/>
  <c r="J218" i="2"/>
  <c r="J219" i="2"/>
  <c r="J220" i="2"/>
  <c r="J221" i="2"/>
  <c r="J222" i="2"/>
  <c r="J223" i="2"/>
  <c r="J224" i="2"/>
  <c r="J225" i="2"/>
  <c r="J226" i="2"/>
  <c r="J227" i="2"/>
  <c r="J228" i="2"/>
  <c r="J229" i="2"/>
  <c r="J230" i="2"/>
  <c r="J231" i="2"/>
  <c r="J232" i="2"/>
  <c r="J233" i="2"/>
  <c r="J234" i="2"/>
  <c r="J235" i="2"/>
  <c r="J236" i="2"/>
  <c r="J237" i="2"/>
  <c r="J238" i="2"/>
  <c r="J239" i="2"/>
  <c r="J240" i="2"/>
  <c r="J241" i="2"/>
  <c r="J242" i="2"/>
  <c r="J243" i="2"/>
  <c r="J244" i="2"/>
  <c r="J245" i="2"/>
  <c r="J246" i="2"/>
  <c r="J247" i="2"/>
  <c r="J248" i="2"/>
  <c r="J249" i="2"/>
  <c r="J250" i="2"/>
  <c r="J251" i="2"/>
  <c r="J252" i="2"/>
  <c r="J253" i="2"/>
  <c r="J254" i="2"/>
  <c r="J255" i="2"/>
  <c r="J256" i="2"/>
  <c r="J257" i="2"/>
  <c r="J258" i="2"/>
  <c r="J259" i="2"/>
  <c r="J260" i="2"/>
  <c r="J261" i="2"/>
  <c r="J262" i="2"/>
  <c r="J263" i="2"/>
  <c r="J264" i="2"/>
  <c r="J265" i="2"/>
  <c r="J266" i="2"/>
  <c r="J267" i="2"/>
  <c r="J268" i="2"/>
  <c r="J269" i="2"/>
  <c r="J270" i="2"/>
  <c r="J271" i="2"/>
  <c r="L271" i="2" l="1"/>
  <c r="L70" i="5"/>
  <c r="L76" i="6"/>
  <c r="L80" i="6"/>
  <c r="K263" i="6"/>
  <c r="L84" i="2"/>
  <c r="L84" i="6"/>
  <c r="L72" i="6"/>
  <c r="L78" i="5"/>
  <c r="L271" i="6"/>
  <c r="L263" i="6"/>
  <c r="L269" i="5"/>
  <c r="L261" i="5"/>
  <c r="L253" i="5"/>
  <c r="L78" i="6"/>
  <c r="L269" i="6"/>
  <c r="L261" i="6"/>
  <c r="L267" i="5"/>
  <c r="L259" i="5"/>
  <c r="L251" i="5"/>
  <c r="K269" i="6"/>
  <c r="L90" i="5"/>
  <c r="L82" i="5"/>
  <c r="L74" i="5"/>
  <c r="L261" i="2"/>
  <c r="L251" i="2"/>
  <c r="L267" i="6"/>
  <c r="L259" i="6"/>
  <c r="L265" i="5"/>
  <c r="L257" i="5"/>
  <c r="L90" i="6"/>
  <c r="L82" i="6"/>
  <c r="L74" i="6"/>
  <c r="L88" i="5"/>
  <c r="L80" i="5"/>
  <c r="L72" i="5"/>
  <c r="L265" i="6"/>
  <c r="L257" i="6"/>
  <c r="K265" i="6"/>
  <c r="K257" i="6"/>
  <c r="K78" i="6"/>
  <c r="L82" i="2"/>
  <c r="K234" i="2"/>
  <c r="K218" i="2"/>
  <c r="K234" i="6"/>
  <c r="K218" i="6"/>
  <c r="K80" i="6"/>
  <c r="K72" i="6"/>
  <c r="K259" i="2"/>
  <c r="K251" i="6"/>
  <c r="K259" i="5"/>
  <c r="K261" i="2"/>
  <c r="K268" i="6"/>
  <c r="L268" i="2"/>
  <c r="L259" i="2"/>
  <c r="K267" i="6"/>
  <c r="K88" i="6"/>
  <c r="E304" i="10"/>
  <c r="G274" i="9"/>
  <c r="G288" i="9"/>
  <c r="G250" i="10"/>
  <c r="E214" i="10"/>
  <c r="E204" i="9"/>
  <c r="G164" i="10"/>
  <c r="G15" i="9"/>
  <c r="E240" i="10"/>
  <c r="E16" i="10"/>
  <c r="G105" i="10"/>
  <c r="E271" i="9"/>
  <c r="E53" i="10"/>
  <c r="E81" i="9"/>
  <c r="E166" i="10"/>
  <c r="G207" i="9"/>
  <c r="G223" i="10"/>
  <c r="E99" i="9"/>
  <c r="E136" i="9"/>
  <c r="G271" i="9"/>
  <c r="G70" i="9"/>
  <c r="G213" i="10"/>
  <c r="G95" i="9"/>
  <c r="E72" i="9"/>
  <c r="G156" i="10"/>
  <c r="G229" i="9"/>
  <c r="E160" i="10"/>
  <c r="G71" i="9"/>
  <c r="E294" i="10"/>
  <c r="E88" i="10"/>
  <c r="E142" i="10"/>
  <c r="G264" i="10"/>
  <c r="E22" i="10"/>
  <c r="G46" i="10"/>
  <c r="G14" i="9"/>
  <c r="G147" i="9"/>
  <c r="E80" i="10"/>
  <c r="E24" i="9"/>
  <c r="E164" i="9"/>
  <c r="G26" i="10"/>
  <c r="G44" i="9"/>
  <c r="G270" i="10"/>
  <c r="E36" i="10"/>
  <c r="E263" i="10"/>
  <c r="G43" i="9"/>
  <c r="E78" i="9"/>
  <c r="G47" i="9"/>
  <c r="E136" i="10"/>
  <c r="E83" i="10"/>
  <c r="E97" i="10"/>
  <c r="E13" i="10"/>
  <c r="G35" i="9"/>
  <c r="G217" i="9"/>
  <c r="E103" i="9"/>
  <c r="E98" i="9"/>
  <c r="E221" i="10"/>
  <c r="E138" i="10"/>
  <c r="E7" i="9"/>
  <c r="E305" i="10"/>
  <c r="E130" i="9"/>
  <c r="G165" i="10"/>
  <c r="E12" i="10"/>
  <c r="G154" i="10"/>
  <c r="E188" i="10"/>
  <c r="E8" i="9"/>
  <c r="E202" i="9"/>
  <c r="G113" i="10"/>
  <c r="G71" i="10"/>
  <c r="G7" i="10"/>
  <c r="E288" i="9"/>
  <c r="E274" i="9"/>
  <c r="G187" i="9"/>
  <c r="G165" i="9"/>
  <c r="G40" i="9"/>
  <c r="G49" i="10"/>
  <c r="G294" i="10"/>
  <c r="G102" i="10"/>
  <c r="G210" i="9"/>
  <c r="E79" i="9"/>
  <c r="E231" i="10"/>
  <c r="E71" i="10"/>
  <c r="G52" i="9"/>
  <c r="G254" i="9"/>
  <c r="G213" i="9"/>
  <c r="G31" i="10"/>
  <c r="E135" i="10"/>
  <c r="E239" i="10"/>
  <c r="E9" i="9"/>
  <c r="G80" i="9"/>
  <c r="E216" i="9"/>
  <c r="E145" i="10"/>
  <c r="E185" i="9"/>
  <c r="G143" i="9"/>
  <c r="G103" i="9"/>
  <c r="E150" i="9"/>
  <c r="G255" i="9"/>
  <c r="G118" i="9"/>
  <c r="G137" i="10"/>
  <c r="E82" i="10"/>
  <c r="G129" i="9"/>
  <c r="G94" i="9"/>
  <c r="G201" i="9"/>
  <c r="G61" i="9"/>
  <c r="G156" i="9"/>
  <c r="G284" i="9"/>
  <c r="E230" i="9"/>
  <c r="E261" i="9"/>
  <c r="G35" i="10"/>
  <c r="G203" i="9"/>
  <c r="G84" i="10"/>
  <c r="G21" i="9"/>
  <c r="E260" i="10"/>
  <c r="E206" i="9"/>
  <c r="E217" i="9"/>
  <c r="G214" i="10"/>
  <c r="G278" i="9"/>
  <c r="E238" i="10"/>
  <c r="G239" i="10"/>
  <c r="G12" i="10"/>
  <c r="G90" i="9"/>
  <c r="E159" i="10"/>
  <c r="G303" i="10"/>
  <c r="G20" i="10"/>
  <c r="E287" i="10"/>
  <c r="G128" i="9"/>
  <c r="G51" i="9"/>
  <c r="G123" i="9"/>
  <c r="G174" i="9"/>
  <c r="G182" i="9"/>
  <c r="E165" i="9"/>
  <c r="E116" i="9"/>
  <c r="G117" i="10"/>
  <c r="E96" i="10"/>
  <c r="G83" i="10"/>
  <c r="E289" i="9"/>
  <c r="G114" i="9"/>
  <c r="G218" i="9"/>
  <c r="G12" i="9"/>
  <c r="E56" i="10"/>
  <c r="E171" i="9"/>
  <c r="G169" i="9"/>
  <c r="E197" i="9"/>
  <c r="G136" i="10"/>
  <c r="G77" i="10"/>
  <c r="G166" i="10"/>
  <c r="E17" i="10"/>
  <c r="E226" i="9"/>
  <c r="G158" i="9"/>
  <c r="G83" i="9"/>
  <c r="G65" i="9"/>
  <c r="G175" i="9"/>
  <c r="E209" i="9"/>
  <c r="G4" i="9"/>
  <c r="E122" i="9"/>
  <c r="E50" i="10"/>
  <c r="G261" i="9"/>
  <c r="E110" i="9"/>
  <c r="E239" i="9"/>
  <c r="G50" i="10"/>
  <c r="G278" i="10"/>
  <c r="G60" i="9"/>
  <c r="E245" i="9"/>
  <c r="G167" i="10"/>
  <c r="G302" i="10"/>
  <c r="E30" i="9"/>
  <c r="E92" i="9"/>
  <c r="G54" i="9"/>
  <c r="G248" i="9"/>
  <c r="E70" i="10"/>
  <c r="G81" i="10"/>
  <c r="E113" i="9"/>
  <c r="E252" i="10"/>
  <c r="G244" i="9"/>
  <c r="E51" i="10"/>
  <c r="G46" i="9"/>
  <c r="E35" i="10"/>
  <c r="E94" i="10"/>
  <c r="G267" i="9"/>
  <c r="E82" i="9"/>
  <c r="E68" i="9"/>
  <c r="E282" i="9"/>
  <c r="E248" i="10"/>
  <c r="E248" i="9"/>
  <c r="E129" i="10"/>
  <c r="E286" i="10"/>
  <c r="E242" i="9"/>
  <c r="G150" i="9"/>
  <c r="E98" i="10"/>
  <c r="E65" i="9"/>
  <c r="E114" i="9"/>
  <c r="G151" i="9"/>
  <c r="E217" i="10"/>
  <c r="G141" i="9"/>
  <c r="E229" i="10"/>
  <c r="E86" i="9"/>
  <c r="G116" i="10"/>
  <c r="E268" i="10"/>
  <c r="G148" i="9"/>
  <c r="E173" i="9"/>
  <c r="E250" i="10"/>
  <c r="E156" i="9"/>
  <c r="E270" i="10"/>
  <c r="E66" i="9"/>
  <c r="E130" i="10"/>
  <c r="G66" i="9"/>
  <c r="E79" i="10"/>
  <c r="G155" i="9"/>
  <c r="E258" i="10"/>
  <c r="E210" i="9"/>
  <c r="E60" i="10"/>
  <c r="E109" i="10"/>
  <c r="G70" i="10"/>
  <c r="G119" i="9"/>
  <c r="G242" i="9"/>
  <c r="E116" i="10"/>
  <c r="E181" i="9"/>
  <c r="E90" i="9"/>
  <c r="G209" i="9"/>
  <c r="E128" i="10"/>
  <c r="E157" i="10"/>
  <c r="E6" i="9"/>
  <c r="G33" i="9"/>
  <c r="E215" i="9"/>
  <c r="E4" i="9"/>
  <c r="E148" i="9"/>
  <c r="G186" i="9"/>
  <c r="G153" i="9"/>
  <c r="G38" i="10"/>
  <c r="G138" i="10"/>
  <c r="G97" i="10"/>
  <c r="G233" i="10"/>
  <c r="E124" i="10"/>
  <c r="G112" i="10"/>
  <c r="G138" i="9"/>
  <c r="G111" i="9"/>
  <c r="G229" i="10"/>
  <c r="G107" i="9"/>
  <c r="E120" i="9"/>
  <c r="G52" i="10"/>
  <c r="E276" i="9"/>
  <c r="G92" i="10"/>
  <c r="E44" i="10"/>
  <c r="G10" i="10"/>
  <c r="E235" i="9"/>
  <c r="E133" i="9"/>
  <c r="E50" i="9"/>
  <c r="E74" i="10"/>
  <c r="E87" i="9"/>
  <c r="G275" i="9"/>
  <c r="E257" i="9"/>
  <c r="E101" i="10"/>
  <c r="E38" i="9"/>
  <c r="E78" i="10"/>
  <c r="E91" i="10"/>
  <c r="E109" i="9"/>
  <c r="E199" i="10"/>
  <c r="G270" i="9"/>
  <c r="G109" i="9"/>
  <c r="G109" i="10"/>
  <c r="G89" i="9"/>
  <c r="E149" i="10"/>
  <c r="E237" i="10"/>
  <c r="E198" i="9"/>
  <c r="E254" i="9"/>
  <c r="G279" i="9"/>
  <c r="G164" i="9"/>
  <c r="E233" i="10"/>
  <c r="E58" i="10"/>
  <c r="G214" i="9"/>
  <c r="E213" i="10"/>
  <c r="E175" i="9"/>
  <c r="E104" i="10"/>
  <c r="E275" i="9"/>
  <c r="E110" i="10"/>
  <c r="E25" i="9"/>
  <c r="E83" i="9"/>
  <c r="G106" i="10"/>
  <c r="G161" i="10"/>
  <c r="G31" i="9"/>
  <c r="G282" i="9"/>
  <c r="G206" i="9"/>
  <c r="E11" i="10"/>
  <c r="G205" i="9"/>
  <c r="G10" i="9"/>
  <c r="E75" i="9"/>
  <c r="E124" i="9"/>
  <c r="G245" i="9"/>
  <c r="E208" i="9"/>
  <c r="E108" i="10"/>
  <c r="G204" i="9"/>
  <c r="E115" i="9"/>
  <c r="E46" i="9"/>
  <c r="E102" i="9"/>
  <c r="E285" i="10"/>
  <c r="G42" i="10"/>
  <c r="G119" i="10"/>
  <c r="G76" i="9"/>
  <c r="G215" i="9"/>
  <c r="E284" i="9"/>
  <c r="E209" i="10"/>
  <c r="E264" i="10"/>
  <c r="G108" i="10"/>
  <c r="E224" i="10"/>
  <c r="E159" i="9"/>
  <c r="G158" i="10"/>
  <c r="G17" i="10"/>
  <c r="G41" i="9"/>
  <c r="E139" i="10"/>
  <c r="G231" i="10"/>
  <c r="G258" i="9"/>
  <c r="E106" i="9"/>
  <c r="G152" i="10"/>
  <c r="G238" i="10"/>
  <c r="E186" i="9"/>
  <c r="E16" i="9"/>
  <c r="E41" i="9"/>
  <c r="G226" i="9"/>
  <c r="E103" i="10"/>
  <c r="G236" i="9"/>
  <c r="E59" i="10"/>
  <c r="E151" i="9"/>
  <c r="E237" i="9"/>
  <c r="G152" i="9"/>
  <c r="E161" i="9"/>
  <c r="E254" i="10"/>
  <c r="G30" i="10"/>
  <c r="E247" i="9"/>
  <c r="G217" i="10"/>
  <c r="E205" i="9"/>
  <c r="E196" i="9"/>
  <c r="E215" i="10"/>
  <c r="E17" i="9"/>
  <c r="E144" i="10"/>
  <c r="E70" i="9"/>
  <c r="G170" i="9"/>
  <c r="G267" i="10"/>
  <c r="E49" i="10"/>
  <c r="E88" i="9"/>
  <c r="E140" i="10"/>
  <c r="E127" i="9"/>
  <c r="G194" i="9"/>
  <c r="G254" i="10"/>
  <c r="E10" i="9"/>
  <c r="E91" i="9"/>
  <c r="G155" i="10"/>
  <c r="E183" i="9"/>
  <c r="E283" i="10"/>
  <c r="E161" i="10"/>
  <c r="G139" i="10"/>
  <c r="G130" i="10"/>
  <c r="G305" i="10"/>
  <c r="G201" i="10"/>
  <c r="E137" i="10"/>
  <c r="G149" i="10"/>
  <c r="G255" i="10"/>
  <c r="G34" i="10"/>
  <c r="E102" i="10"/>
  <c r="G151" i="10"/>
  <c r="G135" i="10"/>
  <c r="E35" i="9"/>
  <c r="E112" i="10"/>
  <c r="G14" i="10"/>
  <c r="G32" i="10"/>
  <c r="G129" i="10"/>
  <c r="G126" i="10"/>
  <c r="G237" i="9"/>
  <c r="G128" i="10"/>
  <c r="G9" i="10"/>
  <c r="G266" i="10"/>
  <c r="E134" i="9"/>
  <c r="E100" i="9"/>
  <c r="G63" i="9"/>
  <c r="E92" i="10"/>
  <c r="G132" i="10"/>
  <c r="G202" i="10"/>
  <c r="G188" i="10"/>
  <c r="E241" i="10"/>
  <c r="G230" i="10"/>
  <c r="G210" i="10"/>
  <c r="E279" i="10"/>
  <c r="G244" i="10"/>
  <c r="G135" i="9"/>
  <c r="E5" i="9"/>
  <c r="G234" i="9"/>
  <c r="E265" i="10"/>
  <c r="E270" i="9"/>
  <c r="E53" i="9"/>
  <c r="E222" i="9"/>
  <c r="E131" i="9"/>
  <c r="G224" i="9"/>
  <c r="G256" i="10"/>
  <c r="E42" i="9"/>
  <c r="G96" i="10"/>
  <c r="G141" i="10"/>
  <c r="G140" i="9"/>
  <c r="E125" i="10"/>
  <c r="G246" i="10"/>
  <c r="E85" i="10"/>
  <c r="G289" i="9"/>
  <c r="E119" i="9"/>
  <c r="E6" i="10"/>
  <c r="E192" i="9"/>
  <c r="E142" i="9"/>
  <c r="G57" i="9"/>
  <c r="G26" i="9"/>
  <c r="G189" i="10"/>
  <c r="E25" i="10"/>
  <c r="G113" i="9"/>
  <c r="E15" i="9"/>
  <c r="E186" i="10"/>
  <c r="E244" i="10"/>
  <c r="G17" i="9"/>
  <c r="G125" i="9"/>
  <c r="E167" i="10"/>
  <c r="G240" i="9"/>
  <c r="G157" i="9"/>
  <c r="E39" i="10"/>
  <c r="G69" i="10"/>
  <c r="E223" i="10"/>
  <c r="E23" i="10"/>
  <c r="E134" i="10"/>
  <c r="E143" i="9"/>
  <c r="E44" i="9"/>
  <c r="E73" i="10"/>
  <c r="E89" i="9"/>
  <c r="G269" i="9"/>
  <c r="G285" i="9"/>
  <c r="E204" i="10"/>
  <c r="G172" i="9"/>
  <c r="G133" i="9"/>
  <c r="G36" i="10"/>
  <c r="G292" i="10"/>
  <c r="E145" i="9"/>
  <c r="E191" i="9"/>
  <c r="G116" i="9"/>
  <c r="E133" i="10"/>
  <c r="E302" i="10"/>
  <c r="G173" i="9"/>
  <c r="G257" i="10"/>
  <c r="G286" i="9"/>
  <c r="G281" i="9"/>
  <c r="E255" i="9"/>
  <c r="G145" i="9"/>
  <c r="G287" i="9"/>
  <c r="E89" i="10"/>
  <c r="E194" i="9"/>
  <c r="G228" i="10"/>
  <c r="G110" i="9"/>
  <c r="G91" i="10"/>
  <c r="G96" i="9"/>
  <c r="G13" i="10"/>
  <c r="G58" i="9"/>
  <c r="E157" i="9"/>
  <c r="G247" i="10"/>
  <c r="E48" i="9"/>
  <c r="E189" i="10"/>
  <c r="E184" i="9"/>
  <c r="G54" i="10"/>
  <c r="E62" i="9"/>
  <c r="G100" i="9"/>
  <c r="E54" i="9"/>
  <c r="G203" i="10"/>
  <c r="G280" i="10"/>
  <c r="G92" i="9"/>
  <c r="E256" i="10"/>
  <c r="G51" i="10"/>
  <c r="E220" i="10"/>
  <c r="E228" i="10"/>
  <c r="G88" i="9"/>
  <c r="E238" i="9"/>
  <c r="G144" i="10"/>
  <c r="G284" i="10"/>
  <c r="E54" i="10"/>
  <c r="E138" i="9"/>
  <c r="G124" i="9"/>
  <c r="G53" i="10"/>
  <c r="G22" i="9"/>
  <c r="E230" i="10"/>
  <c r="E143" i="10"/>
  <c r="G94" i="10"/>
  <c r="E261" i="10"/>
  <c r="G23" i="10"/>
  <c r="E258" i="9"/>
  <c r="E113" i="10"/>
  <c r="G108" i="9"/>
  <c r="G160" i="10"/>
  <c r="E267" i="9"/>
  <c r="G134" i="9"/>
  <c r="E240" i="9"/>
  <c r="G304" i="10"/>
  <c r="G163" i="10"/>
  <c r="G124" i="10"/>
  <c r="G221" i="9"/>
  <c r="G56" i="9"/>
  <c r="E105" i="10"/>
  <c r="E42" i="10"/>
  <c r="E241" i="9"/>
  <c r="E129" i="9"/>
  <c r="E13" i="9"/>
  <c r="G69" i="9"/>
  <c r="E144" i="9"/>
  <c r="E263" i="9"/>
  <c r="G62" i="9"/>
  <c r="E147" i="10"/>
  <c r="E303" i="10"/>
  <c r="G261" i="10"/>
  <c r="G248" i="10"/>
  <c r="G202" i="9"/>
  <c r="G56" i="10"/>
  <c r="G251" i="9"/>
  <c r="E46" i="10"/>
  <c r="G241" i="9"/>
  <c r="G136" i="9"/>
  <c r="G86" i="9"/>
  <c r="E172" i="9"/>
  <c r="E69" i="9"/>
  <c r="G253" i="9"/>
  <c r="E43" i="9"/>
  <c r="G196" i="9"/>
  <c r="E69" i="10"/>
  <c r="G75" i="9"/>
  <c r="G6" i="9"/>
  <c r="E203" i="10"/>
  <c r="G191" i="9"/>
  <c r="G262" i="9"/>
  <c r="E119" i="10"/>
  <c r="G225" i="10"/>
  <c r="E225" i="10"/>
  <c r="E126" i="10"/>
  <c r="G300" i="10"/>
  <c r="E52" i="9"/>
  <c r="E203" i="9"/>
  <c r="E141" i="9"/>
  <c r="E207" i="9"/>
  <c r="E117" i="9"/>
  <c r="G264" i="9"/>
  <c r="G225" i="9"/>
  <c r="G41" i="10"/>
  <c r="G232" i="10"/>
  <c r="G120" i="9"/>
  <c r="G6" i="10"/>
  <c r="E146" i="9"/>
  <c r="E86" i="10"/>
  <c r="E112" i="9"/>
  <c r="E234" i="9"/>
  <c r="G21" i="10"/>
  <c r="G268" i="9"/>
  <c r="G137" i="9"/>
  <c r="G252" i="10"/>
  <c r="E40" i="10"/>
  <c r="E84" i="10"/>
  <c r="E56" i="9"/>
  <c r="G287" i="10"/>
  <c r="E246" i="10"/>
  <c r="E20" i="9"/>
  <c r="E121" i="9"/>
  <c r="G157" i="10"/>
  <c r="G184" i="9"/>
  <c r="E281" i="9"/>
  <c r="E160" i="9"/>
  <c r="G286" i="10"/>
  <c r="G74" i="10"/>
  <c r="E30" i="10"/>
  <c r="G47" i="10"/>
  <c r="G16" i="10"/>
  <c r="G269" i="10"/>
  <c r="E262" i="9"/>
  <c r="E59" i="9"/>
  <c r="G147" i="10"/>
  <c r="G220" i="10"/>
  <c r="E280" i="9"/>
  <c r="G216" i="10"/>
  <c r="E162" i="9"/>
  <c r="E125" i="9"/>
  <c r="E301" i="10"/>
  <c r="G120" i="10"/>
  <c r="G263" i="10"/>
  <c r="E114" i="10"/>
  <c r="G60" i="10"/>
  <c r="E15" i="10"/>
  <c r="G159" i="10"/>
  <c r="G144" i="9"/>
  <c r="G39" i="9"/>
  <c r="E31" i="10"/>
  <c r="E154" i="10"/>
  <c r="E95" i="9"/>
  <c r="G140" i="10"/>
  <c r="G253" i="10"/>
  <c r="G268" i="10"/>
  <c r="G232" i="9"/>
  <c r="E117" i="10"/>
  <c r="E164" i="10"/>
  <c r="G77" i="9"/>
  <c r="E182" i="9"/>
  <c r="E255" i="10"/>
  <c r="G110" i="10"/>
  <c r="E232" i="9"/>
  <c r="E292" i="10"/>
  <c r="G68" i="9"/>
  <c r="E280" i="10"/>
  <c r="E222" i="10"/>
  <c r="G252" i="9"/>
  <c r="G195" i="9"/>
  <c r="E287" i="9"/>
  <c r="G82" i="10"/>
  <c r="G279" i="10"/>
  <c r="G249" i="9"/>
  <c r="G236" i="10"/>
  <c r="E76" i="9"/>
  <c r="E7" i="10"/>
  <c r="G238" i="9"/>
  <c r="G40" i="10"/>
  <c r="G98" i="9"/>
  <c r="E268" i="9"/>
  <c r="G131" i="9"/>
  <c r="G117" i="9"/>
  <c r="G59" i="10"/>
  <c r="E105" i="9"/>
  <c r="E152" i="9"/>
  <c r="G9" i="9"/>
  <c r="E279" i="9"/>
  <c r="G186" i="10"/>
  <c r="G260" i="10"/>
  <c r="G101" i="10"/>
  <c r="E22" i="9"/>
  <c r="E221" i="9"/>
  <c r="G185" i="9"/>
  <c r="G58" i="10"/>
  <c r="G241" i="10"/>
  <c r="E174" i="9"/>
  <c r="E135" i="9"/>
  <c r="G8" i="10"/>
  <c r="E216" i="10"/>
  <c r="G121" i="9"/>
  <c r="E244" i="9"/>
  <c r="E21" i="9"/>
  <c r="G190" i="10"/>
  <c r="E151" i="10"/>
  <c r="G32" i="9"/>
  <c r="G240" i="10"/>
  <c r="E37" i="9"/>
  <c r="G84" i="9"/>
  <c r="G200" i="10"/>
  <c r="G247" i="9"/>
  <c r="E253" i="10"/>
  <c r="G80" i="10"/>
  <c r="G11" i="10"/>
  <c r="E271" i="10"/>
  <c r="E232" i="10"/>
  <c r="G81" i="9"/>
  <c r="G87" i="9"/>
  <c r="G263" i="9"/>
  <c r="E36" i="9"/>
  <c r="E120" i="10"/>
  <c r="E158" i="10"/>
  <c r="E128" i="9"/>
  <c r="G273" i="9"/>
  <c r="E156" i="10"/>
  <c r="E284" i="10"/>
  <c r="G301" i="10"/>
  <c r="E257" i="10"/>
  <c r="E67" i="10"/>
  <c r="G125" i="10"/>
  <c r="E8" i="10"/>
  <c r="E107" i="9"/>
  <c r="G38" i="9"/>
  <c r="G49" i="9"/>
  <c r="G231" i="9"/>
  <c r="G112" i="9"/>
  <c r="G50" i="9"/>
  <c r="G230" i="9"/>
  <c r="G73" i="10"/>
  <c r="G15" i="10"/>
  <c r="G265" i="10"/>
  <c r="G36" i="9"/>
  <c r="E190" i="10"/>
  <c r="G42" i="9"/>
  <c r="G20" i="9"/>
  <c r="E52" i="10"/>
  <c r="E118" i="9"/>
  <c r="E20" i="10"/>
  <c r="E106" i="10"/>
  <c r="E40" i="9"/>
  <c r="E170" i="9"/>
  <c r="G39" i="10"/>
  <c r="G208" i="9"/>
  <c r="G78" i="10"/>
  <c r="G146" i="9"/>
  <c r="E269" i="10"/>
  <c r="G114" i="10"/>
  <c r="G59" i="9"/>
  <c r="E71" i="9"/>
  <c r="G161" i="9"/>
  <c r="E253" i="9"/>
  <c r="E34" i="9"/>
  <c r="E278" i="9"/>
  <c r="G271" i="10"/>
  <c r="E34" i="10"/>
  <c r="E163" i="9"/>
  <c r="E252" i="9"/>
  <c r="E63" i="10"/>
  <c r="E95" i="10"/>
  <c r="E236" i="10"/>
  <c r="G257" i="9"/>
  <c r="G88" i="10"/>
  <c r="E264" i="9"/>
  <c r="E39" i="9"/>
  <c r="G16" i="9"/>
  <c r="G79" i="10"/>
  <c r="E21" i="10"/>
  <c r="E77" i="9"/>
  <c r="E57" i="9"/>
  <c r="G160" i="9"/>
  <c r="G222" i="10"/>
  <c r="E250" i="9"/>
  <c r="E278" i="10"/>
  <c r="G5" i="10"/>
  <c r="G204" i="10"/>
  <c r="E169" i="9"/>
  <c r="G163" i="9"/>
  <c r="E132" i="10"/>
  <c r="G126" i="9"/>
  <c r="G159" i="9"/>
  <c r="E210" i="10"/>
  <c r="G280" i="9"/>
  <c r="E200" i="10"/>
  <c r="E67" i="9"/>
  <c r="G82" i="9"/>
  <c r="E267" i="10"/>
  <c r="E149" i="9"/>
  <c r="E123" i="9"/>
  <c r="G86" i="10"/>
  <c r="E5" i="10"/>
  <c r="E187" i="9"/>
  <c r="E266" i="10"/>
  <c r="E131" i="10"/>
  <c r="G30" i="9"/>
  <c r="G199" i="10"/>
  <c r="E201" i="9"/>
  <c r="E137" i="9"/>
  <c r="E100" i="10"/>
  <c r="G103" i="10"/>
  <c r="E38" i="10"/>
  <c r="G250" i="9"/>
  <c r="E285" i="9"/>
  <c r="G276" i="9"/>
  <c r="G44" i="10"/>
  <c r="G192" i="9"/>
  <c r="E31" i="9"/>
  <c r="G22" i="10"/>
  <c r="G285" i="10"/>
  <c r="G85" i="10"/>
  <c r="E158" i="9"/>
  <c r="G48" i="9"/>
  <c r="E111" i="9"/>
  <c r="E49" i="9"/>
  <c r="G222" i="9"/>
  <c r="E141" i="10"/>
  <c r="E14" i="10"/>
  <c r="E219" i="10"/>
  <c r="G106" i="9"/>
  <c r="G142" i="10"/>
  <c r="E96" i="9"/>
  <c r="E202" i="10"/>
  <c r="E74" i="9"/>
  <c r="G219" i="10"/>
  <c r="E165" i="10"/>
  <c r="G145" i="10"/>
  <c r="G74" i="9"/>
  <c r="G199" i="9"/>
  <c r="G224" i="10"/>
  <c r="E286" i="9"/>
  <c r="G102" i="9"/>
  <c r="E51" i="9"/>
  <c r="G198" i="9"/>
  <c r="E229" i="9"/>
  <c r="G283" i="10"/>
  <c r="G235" i="9"/>
  <c r="E223" i="9"/>
  <c r="G100" i="10"/>
  <c r="E251" i="9"/>
  <c r="G67" i="9"/>
  <c r="G13" i="9"/>
  <c r="E224" i="9"/>
  <c r="E147" i="9"/>
  <c r="E201" i="10"/>
  <c r="G134" i="10"/>
  <c r="E47" i="10"/>
  <c r="G5" i="9"/>
  <c r="G133" i="10"/>
  <c r="E163" i="10"/>
  <c r="E236" i="9"/>
  <c r="G130" i="9"/>
  <c r="E218" i="9"/>
  <c r="E84" i="9"/>
  <c r="G181" i="9"/>
  <c r="G131" i="10"/>
  <c r="G209" i="10"/>
  <c r="G162" i="9"/>
  <c r="G132" i="9"/>
  <c r="E10" i="10"/>
  <c r="G127" i="9"/>
  <c r="E273" i="9"/>
  <c r="G105" i="9"/>
  <c r="G79" i="9"/>
  <c r="E63" i="9"/>
  <c r="G7" i="9"/>
  <c r="E26" i="10"/>
  <c r="E60" i="9"/>
  <c r="E247" i="10"/>
  <c r="E24" i="10"/>
  <c r="G223" i="9"/>
  <c r="G149" i="9"/>
  <c r="G4" i="10"/>
  <c r="E11" i="9"/>
  <c r="G37" i="10"/>
  <c r="E199" i="9"/>
  <c r="E200" i="9"/>
  <c r="G67" i="10"/>
  <c r="E251" i="10"/>
  <c r="E26" i="9"/>
  <c r="G142" i="9"/>
  <c r="G143" i="10"/>
  <c r="E61" i="9"/>
  <c r="E155" i="10"/>
  <c r="E231" i="9"/>
  <c r="G34" i="9"/>
  <c r="E249" i="9"/>
  <c r="E214" i="9"/>
  <c r="E140" i="9"/>
  <c r="E94" i="9"/>
  <c r="G239" i="9"/>
  <c r="E23" i="9"/>
  <c r="E195" i="9"/>
  <c r="E126" i="9"/>
  <c r="E153" i="9"/>
  <c r="E33" i="9"/>
  <c r="G8" i="9"/>
  <c r="G215" i="10"/>
  <c r="E80" i="9"/>
  <c r="G122" i="9"/>
  <c r="E14" i="9"/>
  <c r="E300" i="10"/>
  <c r="E155" i="9"/>
  <c r="E269" i="9"/>
  <c r="G258" i="10"/>
  <c r="G11" i="9"/>
  <c r="G78" i="9"/>
  <c r="E213" i="9"/>
  <c r="G115" i="9"/>
  <c r="E225" i="9"/>
  <c r="G63" i="10"/>
  <c r="G183" i="9"/>
  <c r="G53" i="9"/>
  <c r="G37" i="9"/>
  <c r="E152" i="10"/>
  <c r="E32" i="9"/>
  <c r="G95" i="10"/>
  <c r="E108" i="9"/>
  <c r="G98" i="10"/>
  <c r="G216" i="9"/>
  <c r="G89" i="10"/>
  <c r="G251" i="10"/>
  <c r="G23" i="9"/>
  <c r="E58" i="9"/>
  <c r="G237" i="10"/>
  <c r="G221" i="10"/>
  <c r="G104" i="10"/>
  <c r="E32" i="10"/>
  <c r="E12" i="9"/>
  <c r="G91" i="9"/>
  <c r="E132" i="9"/>
  <c r="E47" i="9"/>
  <c r="G197" i="9"/>
  <c r="G200" i="9"/>
  <c r="G171" i="9"/>
  <c r="E9" i="10"/>
  <c r="G99" i="9"/>
  <c r="M157" i="10" l="1"/>
  <c r="N157" i="10" s="1"/>
  <c r="M286" i="10"/>
  <c r="N286" i="10" s="1"/>
  <c r="L286" i="10" s="1"/>
  <c r="M116" i="10"/>
  <c r="N116" i="10" s="1"/>
  <c r="M47" i="10"/>
  <c r="N47" i="10" s="1"/>
  <c r="M284" i="10"/>
  <c r="N284" i="10" s="1"/>
  <c r="M22" i="10"/>
  <c r="N22" i="10" s="1"/>
  <c r="M20" i="10"/>
  <c r="N20" i="10" s="1"/>
  <c r="M188" i="10"/>
  <c r="N188" i="10" s="1"/>
  <c r="L188" i="10" s="1"/>
  <c r="M120" i="10"/>
  <c r="N120" i="10" s="1"/>
  <c r="M301" i="10"/>
  <c r="N301" i="10" s="1"/>
  <c r="M113" i="10"/>
  <c r="N113" i="10" s="1"/>
  <c r="M302" i="10"/>
  <c r="N302" i="10" s="1"/>
  <c r="M56" i="10"/>
  <c r="N56" i="10" s="1"/>
  <c r="M15" i="10"/>
  <c r="N15" i="10" s="1"/>
  <c r="M135" i="10"/>
  <c r="N135" i="10" s="1"/>
  <c r="M11" i="10"/>
  <c r="N11" i="10" s="1"/>
  <c r="L11" i="10" s="1"/>
  <c r="M220" i="10"/>
  <c r="N220" i="10" s="1"/>
  <c r="L220" i="10" s="1"/>
  <c r="M165" i="10"/>
  <c r="N165" i="10" s="1"/>
  <c r="L165" i="10" s="1"/>
  <c r="M155" i="10"/>
  <c r="N155" i="10" s="1"/>
  <c r="L155" i="10" s="1"/>
  <c r="M269" i="10"/>
  <c r="N269" i="10" s="1"/>
  <c r="M248" i="10"/>
  <c r="N248" i="10" s="1"/>
  <c r="L248" i="10" s="1"/>
  <c r="M14" i="10"/>
  <c r="N14" i="10" s="1"/>
  <c r="M279" i="10"/>
  <c r="N279" i="10" s="1"/>
  <c r="L279" i="10" s="1"/>
  <c r="M102" i="10"/>
  <c r="N102" i="10" s="1"/>
  <c r="L102" i="10" s="1"/>
  <c r="M94" i="10"/>
  <c r="N94" i="10" s="1"/>
  <c r="M17" i="10"/>
  <c r="N17" i="10" s="1"/>
  <c r="M125" i="10"/>
  <c r="N125" i="10" s="1"/>
  <c r="L125" i="10" s="1"/>
  <c r="M39" i="10"/>
  <c r="N39" i="10" s="1"/>
  <c r="L39" i="10" s="1"/>
  <c r="M219" i="10"/>
  <c r="N219" i="10" s="1"/>
  <c r="M223" i="10"/>
  <c r="N223" i="10" s="1"/>
  <c r="L223" i="10" s="1"/>
  <c r="M164" i="10"/>
  <c r="N164" i="10" s="1"/>
  <c r="M10" i="10"/>
  <c r="N10" i="10" s="1"/>
  <c r="L10" i="10" s="1"/>
  <c r="M71" i="10"/>
  <c r="N71" i="10" s="1"/>
  <c r="M89" i="10"/>
  <c r="N89" i="10" s="1"/>
  <c r="M217" i="10"/>
  <c r="N217" i="10" s="1"/>
  <c r="L217" i="10" s="1"/>
  <c r="M232" i="10"/>
  <c r="N232" i="10" s="1"/>
  <c r="L232" i="10" s="1"/>
  <c r="M49" i="10"/>
  <c r="N49" i="10" s="1"/>
  <c r="M222" i="10"/>
  <c r="N222" i="10" s="1"/>
  <c r="M305" i="10"/>
  <c r="N305" i="10" s="1"/>
  <c r="M104" i="10"/>
  <c r="N104" i="10" s="1"/>
  <c r="L104" i="10" s="1"/>
  <c r="M144" i="10"/>
  <c r="N144" i="10" s="1"/>
  <c r="M34" i="10"/>
  <c r="N34" i="10" s="1"/>
  <c r="L34" i="10" s="1"/>
  <c r="M96" i="10"/>
  <c r="N96" i="10" s="1"/>
  <c r="M12" i="10"/>
  <c r="N12" i="10" s="1"/>
  <c r="L12" i="10" s="1"/>
  <c r="M213" i="10"/>
  <c r="N213" i="10" s="1"/>
  <c r="M265" i="10"/>
  <c r="N265" i="10" s="1"/>
  <c r="L265" i="10" s="1"/>
  <c r="M215" i="10"/>
  <c r="N215" i="10" s="1"/>
  <c r="L215" i="10" s="1"/>
  <c r="M292" i="10"/>
  <c r="N292" i="10" s="1"/>
  <c r="M50" i="10"/>
  <c r="N50" i="10" s="1"/>
  <c r="M100" i="10"/>
  <c r="N100" i="10" s="1"/>
  <c r="L100" i="10" s="1"/>
  <c r="M199" i="10"/>
  <c r="N199" i="10" s="1"/>
  <c r="L199" i="10" s="1"/>
  <c r="M228" i="10"/>
  <c r="N228" i="10" s="1"/>
  <c r="L228" i="10" s="1"/>
  <c r="M117" i="10"/>
  <c r="N117" i="10" s="1"/>
  <c r="L117" i="10" s="1"/>
  <c r="M138" i="10"/>
  <c r="N138" i="10" s="1"/>
  <c r="M36" i="10"/>
  <c r="N36" i="10" s="1"/>
  <c r="L36" i="10" s="1"/>
  <c r="M98" i="10"/>
  <c r="N98" i="10" s="1"/>
  <c r="L98" i="10" s="1"/>
  <c r="M287" i="10"/>
  <c r="N287" i="10" s="1"/>
  <c r="L287" i="10" s="1"/>
  <c r="M58" i="10"/>
  <c r="N58" i="10" s="1"/>
  <c r="M160" i="10"/>
  <c r="N160" i="10" s="1"/>
  <c r="M244" i="10"/>
  <c r="N244" i="10" s="1"/>
  <c r="M159" i="10"/>
  <c r="N159" i="10" s="1"/>
  <c r="M250" i="10"/>
  <c r="N250" i="10" s="1"/>
  <c r="M124" i="10"/>
  <c r="N124" i="10" s="1"/>
  <c r="M261" i="10"/>
  <c r="N261" i="10" s="1"/>
  <c r="M237" i="10"/>
  <c r="N237" i="10" s="1"/>
  <c r="L237" i="10" s="1"/>
  <c r="M25" i="10"/>
  <c r="N25" i="10" s="1"/>
  <c r="M304" i="10"/>
  <c r="N304" i="10" s="1"/>
  <c r="L304" i="10" s="1"/>
  <c r="M204" i="10"/>
  <c r="N204" i="10" s="1"/>
  <c r="M6" i="10"/>
  <c r="N6" i="10" s="1"/>
  <c r="M214" i="10"/>
  <c r="N214" i="10" s="1"/>
  <c r="M9" i="10"/>
  <c r="N9" i="10" s="1"/>
  <c r="M112" i="10"/>
  <c r="N112" i="10" s="1"/>
  <c r="L112" i="10" s="1"/>
  <c r="M256" i="10"/>
  <c r="N256" i="10" s="1"/>
  <c r="M167" i="10"/>
  <c r="N167" i="10" s="1"/>
  <c r="M151" i="10"/>
  <c r="N151" i="10" s="1"/>
  <c r="M264" i="10"/>
  <c r="N264" i="10" s="1"/>
  <c r="L264" i="10" s="1"/>
  <c r="M251" i="10"/>
  <c r="N251" i="10" s="1"/>
  <c r="L251" i="10" s="1"/>
  <c r="M141" i="10"/>
  <c r="N141" i="10" s="1"/>
  <c r="L141" i="10" s="1"/>
  <c r="M73" i="10"/>
  <c r="N73" i="10" s="1"/>
  <c r="M52" i="10"/>
  <c r="N52" i="10" s="1"/>
  <c r="L52" i="10" s="1"/>
  <c r="M263" i="10"/>
  <c r="N263" i="10" s="1"/>
  <c r="L263" i="10" s="1"/>
  <c r="M147" i="10"/>
  <c r="N147" i="10" s="1"/>
  <c r="M154" i="10"/>
  <c r="N154" i="10" s="1"/>
  <c r="M202" i="10"/>
  <c r="N202" i="10" s="1"/>
  <c r="L202" i="10" s="1"/>
  <c r="M5" i="10"/>
  <c r="N5" i="10" s="1"/>
  <c r="M136" i="10"/>
  <c r="N136" i="10" s="1"/>
  <c r="M38" i="10"/>
  <c r="N38" i="10" s="1"/>
  <c r="M26" i="10"/>
  <c r="N26" i="10" s="1"/>
  <c r="M7" i="10"/>
  <c r="N7" i="10" s="1"/>
  <c r="M255" i="10"/>
  <c r="N255" i="10" s="1"/>
  <c r="M280" i="10"/>
  <c r="N280" i="10" s="1"/>
  <c r="L280" i="10" s="1"/>
  <c r="M103" i="10"/>
  <c r="N103" i="10" s="1"/>
  <c r="M109" i="10"/>
  <c r="N109" i="10" s="1"/>
  <c r="M266" i="10"/>
  <c r="N266" i="10" s="1"/>
  <c r="M140" i="10"/>
  <c r="N140" i="10" s="1"/>
  <c r="L140" i="10" s="1"/>
  <c r="M152" i="10"/>
  <c r="N152" i="10" s="1"/>
  <c r="L152" i="10" s="1"/>
  <c r="M133" i="10"/>
  <c r="N133" i="10" s="1"/>
  <c r="L133" i="10" s="1"/>
  <c r="M51" i="10"/>
  <c r="N51" i="10" s="1"/>
  <c r="M201" i="10"/>
  <c r="N201" i="10" s="1"/>
  <c r="M54" i="10"/>
  <c r="N54" i="10" s="1"/>
  <c r="L54" i="10" s="1"/>
  <c r="M285" i="10"/>
  <c r="N285" i="10" s="1"/>
  <c r="M106" i="10"/>
  <c r="N106" i="10" s="1"/>
  <c r="M271" i="10"/>
  <c r="N271" i="10" s="1"/>
  <c r="L271" i="10" s="1"/>
  <c r="M101" i="10"/>
  <c r="N101" i="10" s="1"/>
  <c r="L101" i="10" s="1"/>
  <c r="M16" i="10"/>
  <c r="N16" i="10" s="1"/>
  <c r="L16" i="10" s="1"/>
  <c r="M210" i="10"/>
  <c r="N210" i="10" s="1"/>
  <c r="L210" i="10" s="1"/>
  <c r="M161" i="10"/>
  <c r="N161" i="10" s="1"/>
  <c r="L161" i="10" s="1"/>
  <c r="M239" i="10"/>
  <c r="N239" i="10" s="1"/>
  <c r="L239" i="10" s="1"/>
  <c r="M143" i="10"/>
  <c r="N143" i="10" s="1"/>
  <c r="M42" i="10"/>
  <c r="N42" i="10" s="1"/>
  <c r="M131" i="10"/>
  <c r="N131" i="10" s="1"/>
  <c r="M74" i="10"/>
  <c r="N74" i="10" s="1"/>
  <c r="L74" i="10" s="1"/>
  <c r="M300" i="10"/>
  <c r="N300" i="10" s="1"/>
  <c r="L300" i="10" s="1"/>
  <c r="M13" i="10"/>
  <c r="N13" i="10" s="1"/>
  <c r="L13" i="10" s="1"/>
  <c r="M130" i="10"/>
  <c r="N130" i="10" s="1"/>
  <c r="M156" i="10"/>
  <c r="N156" i="10" s="1"/>
  <c r="L156" i="10" s="1"/>
  <c r="M166" i="10"/>
  <c r="N166" i="10" s="1"/>
  <c r="L166" i="10" s="1"/>
  <c r="M30" i="10"/>
  <c r="N30" i="10" s="1"/>
  <c r="M70" i="10"/>
  <c r="N70" i="10" s="1"/>
  <c r="M23" i="10"/>
  <c r="N23" i="10" s="1"/>
  <c r="M8" i="10"/>
  <c r="N8" i="10" s="1"/>
  <c r="M225" i="10"/>
  <c r="N225" i="10" s="1"/>
  <c r="L225" i="10" s="1"/>
  <c r="M221" i="10"/>
  <c r="N221" i="10" s="1"/>
  <c r="M246" i="10"/>
  <c r="N246" i="10" s="1"/>
  <c r="L246" i="10" s="1"/>
  <c r="M110" i="10"/>
  <c r="N110" i="10" s="1"/>
  <c r="L110" i="10" s="1"/>
  <c r="M257" i="10"/>
  <c r="N257" i="10" s="1"/>
  <c r="M189" i="10"/>
  <c r="N189" i="10" s="1"/>
  <c r="L189" i="10" s="1"/>
  <c r="M283" i="10"/>
  <c r="N283" i="10" s="1"/>
  <c r="L283" i="10" s="1"/>
  <c r="M78" i="10"/>
  <c r="N78" i="10" s="1"/>
  <c r="M132" i="10"/>
  <c r="N132" i="10" s="1"/>
  <c r="M241" i="10"/>
  <c r="N241" i="10" s="1"/>
  <c r="M254" i="10"/>
  <c r="N254" i="10" s="1"/>
  <c r="M105" i="10"/>
  <c r="N105" i="10" s="1"/>
  <c r="M114" i="10"/>
  <c r="N114" i="10" s="1"/>
  <c r="M268" i="10"/>
  <c r="N268" i="10" s="1"/>
  <c r="M95" i="10"/>
  <c r="N95" i="10" s="1"/>
  <c r="L95" i="10" s="1"/>
  <c r="M126" i="10"/>
  <c r="N126" i="10" s="1"/>
  <c r="M145" i="10"/>
  <c r="N145" i="10" s="1"/>
  <c r="L145" i="10" s="1"/>
  <c r="M231" i="10"/>
  <c r="N231" i="10" s="1"/>
  <c r="L231" i="10" s="1"/>
  <c r="M139" i="10"/>
  <c r="N139" i="10" s="1"/>
  <c r="M229" i="10"/>
  <c r="N229" i="10" s="1"/>
  <c r="L229" i="10" s="1"/>
  <c r="M303" i="10"/>
  <c r="N303" i="10" s="1"/>
  <c r="M46" i="10"/>
  <c r="N46" i="10" s="1"/>
  <c r="M200" i="10"/>
  <c r="N200" i="10" s="1"/>
  <c r="M233" i="10"/>
  <c r="N233" i="10" s="1"/>
  <c r="L233" i="10" s="1"/>
  <c r="M224" i="10"/>
  <c r="N224" i="10" s="1"/>
  <c r="L224" i="10" s="1"/>
  <c r="M21" i="10"/>
  <c r="N21" i="10" s="1"/>
  <c r="L21" i="10" s="1"/>
  <c r="M80" i="10"/>
  <c r="N80" i="10" s="1"/>
  <c r="L80" i="10" s="1"/>
  <c r="M69" i="10"/>
  <c r="N69" i="10" s="1"/>
  <c r="M252" i="10"/>
  <c r="N252" i="10" s="1"/>
  <c r="M230" i="10"/>
  <c r="N230" i="10" s="1"/>
  <c r="M137" i="10"/>
  <c r="N137" i="10" s="1"/>
  <c r="M247" i="10"/>
  <c r="N247" i="10" s="1"/>
  <c r="M91" i="10"/>
  <c r="N91" i="10" s="1"/>
  <c r="L91" i="10" s="1"/>
  <c r="M216" i="10"/>
  <c r="N216" i="10" s="1"/>
  <c r="M60" i="10"/>
  <c r="N60" i="10" s="1"/>
  <c r="M31" i="10"/>
  <c r="N31" i="10" s="1"/>
  <c r="M203" i="10"/>
  <c r="N203" i="10" s="1"/>
  <c r="L203" i="10" s="1"/>
  <c r="M32" i="10"/>
  <c r="N32" i="10" s="1"/>
  <c r="L32" i="10" s="1"/>
  <c r="M163" i="10"/>
  <c r="N163" i="10" s="1"/>
  <c r="L163" i="10" s="1"/>
  <c r="M35" i="10"/>
  <c r="N35" i="10" s="1"/>
  <c r="L35" i="10" s="1"/>
  <c r="M240" i="10"/>
  <c r="N240" i="10" s="1"/>
  <c r="M53" i="10"/>
  <c r="N53" i="10" s="1"/>
  <c r="M236" i="10"/>
  <c r="N236" i="10" s="1"/>
  <c r="L236" i="10" s="1"/>
  <c r="M108" i="10"/>
  <c r="N108" i="10" s="1"/>
  <c r="M67" i="10"/>
  <c r="N67" i="10" s="1"/>
  <c r="M86" i="10"/>
  <c r="N86" i="10" s="1"/>
  <c r="L86" i="10" s="1"/>
  <c r="M59" i="10"/>
  <c r="N59" i="10" s="1"/>
  <c r="M149" i="10"/>
  <c r="N149" i="10" s="1"/>
  <c r="M190" i="10"/>
  <c r="N190" i="10" s="1"/>
  <c r="L190" i="10" s="1"/>
  <c r="M79" i="10"/>
  <c r="N79" i="10" s="1"/>
  <c r="L79" i="10" s="1"/>
  <c r="M97" i="10"/>
  <c r="N97" i="10" s="1"/>
  <c r="L97" i="10" s="1"/>
  <c r="M44" i="10"/>
  <c r="N44" i="10" s="1"/>
  <c r="M142" i="10"/>
  <c r="N142" i="10" s="1"/>
  <c r="M258" i="10"/>
  <c r="N258" i="10" s="1"/>
  <c r="L258" i="10" s="1"/>
  <c r="M85" i="10"/>
  <c r="N85" i="10" s="1"/>
  <c r="M83" i="10"/>
  <c r="N83" i="10" s="1"/>
  <c r="M63" i="10"/>
  <c r="N63" i="10" s="1"/>
  <c r="L63" i="10" s="1"/>
  <c r="M40" i="10"/>
  <c r="N40" i="10" s="1"/>
  <c r="L40" i="10" s="1"/>
  <c r="M88" i="10"/>
  <c r="N88" i="10" s="1"/>
  <c r="L88" i="10" s="1"/>
  <c r="M186" i="10"/>
  <c r="N186" i="10" s="1"/>
  <c r="L186" i="10" s="1"/>
  <c r="M260" i="10"/>
  <c r="N260" i="10" s="1"/>
  <c r="M267" i="10"/>
  <c r="N267" i="10" s="1"/>
  <c r="M24" i="10"/>
  <c r="N24" i="10" s="1"/>
  <c r="M129" i="10"/>
  <c r="N129" i="10" s="1"/>
  <c r="M253" i="10"/>
  <c r="N253" i="10" s="1"/>
  <c r="M84" i="10"/>
  <c r="N84" i="10" s="1"/>
  <c r="M209" i="10"/>
  <c r="N209" i="10" s="1"/>
  <c r="M294" i="10"/>
  <c r="N294" i="10" s="1"/>
  <c r="L294" i="10" s="1"/>
  <c r="M158" i="10"/>
  <c r="N158" i="10" s="1"/>
  <c r="L158" i="10" s="1"/>
  <c r="M238" i="10"/>
  <c r="N238" i="10" s="1"/>
  <c r="L238" i="10" s="1"/>
  <c r="M119" i="10"/>
  <c r="N119" i="10" s="1"/>
  <c r="L119" i="10" s="1"/>
  <c r="M128" i="10"/>
  <c r="N128" i="10" s="1"/>
  <c r="L128" i="10" s="1"/>
  <c r="M92" i="10"/>
  <c r="N92" i="10" s="1"/>
  <c r="L92" i="10" s="1"/>
  <c r="M278" i="10"/>
  <c r="N278" i="10" s="1"/>
  <c r="L278" i="10" s="1"/>
  <c r="M270" i="10"/>
  <c r="N270" i="10" s="1"/>
  <c r="L270" i="10" s="1"/>
  <c r="M134" i="10"/>
  <c r="N134" i="10" s="1"/>
  <c r="L134" i="10" s="1"/>
  <c r="K70" i="2"/>
  <c r="L70" i="2"/>
  <c r="K70" i="6"/>
  <c r="L71" i="10" l="1"/>
  <c r="L301" i="10"/>
  <c r="L116" i="10"/>
  <c r="L96" i="10"/>
  <c r="L17" i="10"/>
  <c r="L89" i="10"/>
  <c r="L47" i="10"/>
  <c r="L94" i="10"/>
  <c r="L157" i="10"/>
  <c r="L50" i="10"/>
  <c r="L56" i="10"/>
  <c r="L124" i="10"/>
  <c r="L26" i="10"/>
  <c r="L261" i="10"/>
  <c r="L292" i="10"/>
  <c r="L109" i="10"/>
  <c r="L38" i="10"/>
  <c r="L200" i="10"/>
  <c r="L73" i="10"/>
  <c r="L42" i="10"/>
  <c r="L250" i="10"/>
  <c r="L216" i="10"/>
  <c r="L30" i="10"/>
  <c r="L214" i="10"/>
  <c r="L266" i="10"/>
  <c r="L144" i="10"/>
  <c r="L247" i="10"/>
  <c r="L126" i="10"/>
  <c r="L167" i="10"/>
  <c r="L302" i="10"/>
  <c r="L60" i="10"/>
  <c r="L85" i="10"/>
  <c r="L132" i="10"/>
  <c r="L70" i="10"/>
  <c r="L284" i="10"/>
  <c r="L136" i="10"/>
  <c r="L31" i="10"/>
  <c r="L154" i="10"/>
  <c r="L44" i="10"/>
  <c r="L159" i="10"/>
  <c r="L222" i="10"/>
  <c r="L230" i="10"/>
  <c r="L6" i="10"/>
  <c r="L103" i="10"/>
  <c r="L267" i="10"/>
  <c r="L23" i="10"/>
  <c r="L142" i="10"/>
  <c r="L108" i="10"/>
  <c r="L137" i="10"/>
  <c r="L252" i="10"/>
  <c r="L260" i="10"/>
  <c r="L219" i="10"/>
  <c r="L67" i="10"/>
  <c r="L221" i="10"/>
  <c r="L244" i="10"/>
  <c r="L204" i="10"/>
  <c r="L269" i="10"/>
  <c r="L303" i="10"/>
  <c r="L164" i="10"/>
  <c r="L22" i="10"/>
  <c r="L135" i="10"/>
  <c r="L256" i="10"/>
  <c r="L83" i="10"/>
  <c r="L129" i="10"/>
  <c r="L305" i="10"/>
  <c r="L58" i="10"/>
  <c r="L24" i="10"/>
  <c r="L268" i="10"/>
  <c r="L241" i="10"/>
  <c r="L25" i="10"/>
  <c r="L149" i="10"/>
  <c r="L139" i="10"/>
  <c r="L151" i="10"/>
  <c r="L257" i="10"/>
  <c r="L131" i="10"/>
  <c r="L46" i="10"/>
  <c r="L78" i="10"/>
  <c r="L138" i="10"/>
  <c r="L15" i="10"/>
  <c r="L8" i="10"/>
  <c r="L255" i="10"/>
  <c r="L147" i="10"/>
  <c r="L240" i="10"/>
  <c r="L130" i="10"/>
  <c r="L201" i="10"/>
  <c r="L53" i="10"/>
  <c r="L105" i="10"/>
  <c r="L84" i="10"/>
  <c r="L285" i="10"/>
  <c r="L114" i="10"/>
  <c r="L160" i="10"/>
  <c r="L20" i="10"/>
  <c r="L143" i="10"/>
  <c r="L69" i="10"/>
  <c r="L209" i="10"/>
  <c r="L59" i="10"/>
  <c r="L254" i="10"/>
  <c r="L113" i="10"/>
  <c r="L213" i="10"/>
  <c r="L5" i="10"/>
  <c r="L9" i="10"/>
  <c r="L51" i="10"/>
  <c r="L49" i="10"/>
  <c r="L14" i="10"/>
  <c r="L120" i="10"/>
  <c r="L253" i="10"/>
  <c r="L106" i="10"/>
  <c r="L7" i="10"/>
</calcChain>
</file>

<file path=xl/sharedStrings.xml><?xml version="1.0" encoding="utf-8"?>
<sst xmlns="http://schemas.openxmlformats.org/spreadsheetml/2006/main" count="5279" uniqueCount="1371">
  <si>
    <t>Connector</t>
  </si>
  <si>
    <t>Pin</t>
  </si>
  <si>
    <t>Name</t>
  </si>
  <si>
    <t>Functions</t>
  </si>
  <si>
    <t>J1</t>
  </si>
  <si>
    <t>J2</t>
  </si>
  <si>
    <t>J3</t>
  </si>
  <si>
    <t>GPIO1_IO00/ENET_PHY_REF_CLK_ROOT_OUT/////REF_CLK_32K//////EXT_CLK1</t>
  </si>
  <si>
    <t>ENET_TD1/////GPIO1_IO20/*/ETH_TRX1_P</t>
  </si>
  <si>
    <t>ENET_TX_CTL/////GPIO1_IO22/*/NC</t>
  </si>
  <si>
    <t>ENET_TD0/////GPIO1_IO21/*/ETH_TRX1_N</t>
  </si>
  <si>
    <t>ENET_TXC/ENET_TX_ER/////GPIO1_IO23/*/LED_LINK10_100</t>
  </si>
  <si>
    <t>ENET_TD2/ENET_TX_CLK_IN|ENET_REF_CLK_ROOT_OUT/////GPIO1_IO19/*/ETH_TRX0_N</t>
  </si>
  <si>
    <t>ENET_RXC/ENET_RX_ER/////GPIO1_IO25/*/LED_LINK1000</t>
  </si>
  <si>
    <t>ENET_TD3/////GPIO1_IO18/*/ETH_TRX0_P</t>
  </si>
  <si>
    <t>ENET_RX_CTL/////GPIO1_IO24/*/LED_ACT</t>
  </si>
  <si>
    <t>ENET_RD0/////GPIO1_IO26/*/ETH_TRX2_P</t>
  </si>
  <si>
    <t>ENET_MDIO/////GPIO1_IO17</t>
  </si>
  <si>
    <t>ENET_RD1/////GPIO1_IO27/*/ETH_TRX2_N</t>
  </si>
  <si>
    <t>ENET_MDC/////GPIO1_IO16</t>
  </si>
  <si>
    <t>ENET_RD2/////GPIO1_IO28/*/ETH_TRX3_P</t>
  </si>
  <si>
    <t>NVCC_SNVS_3V3</t>
  </si>
  <si>
    <t>ENET_RD3/////GPIO1_IO29/*/ETH_TRX3_N</t>
  </si>
  <si>
    <t>I2C4_SCL/PWM2_OUT//PCIE1_CLKREQ_B/////GPIO5_IO20</t>
  </si>
  <si>
    <t>GND</t>
  </si>
  <si>
    <t>I2C4_SDA/PWM1_OUT//PCIE2_CLKREQ_B/////GPIO5_IO21</t>
  </si>
  <si>
    <t>ONOFF</t>
  </si>
  <si>
    <t>PMIC_ON_REQ</t>
  </si>
  <si>
    <t>NC/*/BT_HOST_WAKE</t>
  </si>
  <si>
    <t>POR_B</t>
  </si>
  <si>
    <t>NC/*/WIFI_HOST_WAKE</t>
  </si>
  <si>
    <t>PMIC_STBY_REQ</t>
  </si>
  <si>
    <t>NVCC_3V3</t>
  </si>
  <si>
    <t>SD2_RESET_B/////GPIO2_IO19</t>
  </si>
  <si>
    <t>SD2_WP/////GPIO2_IO20</t>
  </si>
  <si>
    <t>NVCC_ENET</t>
  </si>
  <si>
    <t>NAND_DATA01/QSPIA_DATA1/////GPIO3_IO07</t>
  </si>
  <si>
    <t>NAND_CE0_B/QSPIA_SS0_B/////GPIO3_IO01</t>
  </si>
  <si>
    <t>NAND_DATA07/QSPIB_DATA3/////GPIO3_IO13</t>
  </si>
  <si>
    <t>NAND_READY_B/////GPIO3_IO16</t>
  </si>
  <si>
    <t>NAND_DATA06/QSPIB_DATA2/////GPIO3_IO12</t>
  </si>
  <si>
    <t>NAND_DQS/QSPIA_DQS/////GPIO3_IO14</t>
  </si>
  <si>
    <t>NAND_DATA04/QSPIB_DATA0/////GPIO3_IO10</t>
  </si>
  <si>
    <t>NAND_ALE/QSPIA_SCLK/////GPIO3_IO00</t>
  </si>
  <si>
    <t>NAND_RE_B/QSPIB_DQS/////GPIO3_IO15</t>
  </si>
  <si>
    <t>NAND_WP_B/////GPIO3_IO18</t>
  </si>
  <si>
    <t>NAND_DATA05/QSPIB_DATA1/////GPIO3_IO11</t>
  </si>
  <si>
    <t>NAND_WE_B/////GPIO3_IO17</t>
  </si>
  <si>
    <t>NAND_CLE/QSPIB_SCLK/////GPIO3_IO05</t>
  </si>
  <si>
    <t>NAND_DATA03/QSPIA_DATA3/////GPIO3_IO09</t>
  </si>
  <si>
    <t>NAND_CE2_B/QSPIB_SS0_B/////GPIO3_IO03</t>
  </si>
  <si>
    <t>NAND_DATA00/QSPIA_DATA0/////GPIO3_IO06</t>
  </si>
  <si>
    <t>NAND_DATA02/QSPIA_DATA2/////GPIO3_IO08</t>
  </si>
  <si>
    <t>PCIE1_REF_CLKN</t>
  </si>
  <si>
    <t>PCIE1_REF_CLKP</t>
  </si>
  <si>
    <t>PCIE2_REF_CLKN</t>
  </si>
  <si>
    <t>PCIE2_REF_CLKP</t>
  </si>
  <si>
    <t>PCIE1_TXN</t>
  </si>
  <si>
    <t>PCIE1_TXP</t>
  </si>
  <si>
    <t>PCIE1_RXN</t>
  </si>
  <si>
    <t>PCIE1_RXP</t>
  </si>
  <si>
    <t>PCIE2_RXN</t>
  </si>
  <si>
    <t>PCIE2_RXP</t>
  </si>
  <si>
    <t>PCIE2_TXN</t>
  </si>
  <si>
    <t>PCIE2_TXP</t>
  </si>
  <si>
    <t>CSI_P1_DP3</t>
  </si>
  <si>
    <t>CSI_P1_DN3</t>
  </si>
  <si>
    <t>EN_VBAT_3V3</t>
  </si>
  <si>
    <t>CSI_P1_DP1</t>
  </si>
  <si>
    <t>SD2_CD_B/////GPIO2_IO012</t>
  </si>
  <si>
    <t>CSI_P1_DN1</t>
  </si>
  <si>
    <t>CSI_P1_DN2</t>
  </si>
  <si>
    <t>SD2_DATA2/////GPIO2_IO17</t>
  </si>
  <si>
    <t>CSI_P1_DP2</t>
  </si>
  <si>
    <t>SD2_DATA1/////GPIO2_IO16</t>
  </si>
  <si>
    <t>CSI_P1_DP0</t>
  </si>
  <si>
    <t>SD2_CLK/////GPIO2_IO13</t>
  </si>
  <si>
    <t>CSI_P1_DN0</t>
  </si>
  <si>
    <t>SD2_DATA3/////GPIO2_IO18</t>
  </si>
  <si>
    <t>SD2_DATA0/////GPIO2_IO15</t>
  </si>
  <si>
    <t>CSI_P1_CKP</t>
  </si>
  <si>
    <t>SD2_CMD/////GPIO2_IO14</t>
  </si>
  <si>
    <t>CSI_P1_CKN</t>
  </si>
  <si>
    <t>NVCC_SD2_1V8_3V3</t>
  </si>
  <si>
    <t>JTAG_TCK</t>
  </si>
  <si>
    <t>SAI3_RXD/GPT1_COMPARE1//SAI5_RXD0/////GPIO4_IO30/*/HPLOUT</t>
  </si>
  <si>
    <t>JTAG_TMS</t>
  </si>
  <si>
    <t>SAI3_TXC/GPT1_COMPARE2//SAI5_RXD2/////GPIO5_IO00/*/HPROUT</t>
  </si>
  <si>
    <t>JTAG_TRST_B</t>
  </si>
  <si>
    <t>SAI3_RXFS/GPT1_CAPTURE1//SAI5_RXFS/////GPIO4_IO28/*/HPOUTFB</t>
  </si>
  <si>
    <t>JTAG_TDI</t>
  </si>
  <si>
    <t>SAI3_RXC/GPT1_CAPTURE2//SAI5_RXC/////GPIO4_IO29/*/LINEIN1_LP</t>
  </si>
  <si>
    <t>JTAG_TDO</t>
  </si>
  <si>
    <t>SAI3_TXFS/GPT1_CLK//SAI5_RXD1/////GPIO4_IO31/*/LINEIN1_RP</t>
  </si>
  <si>
    <t>BOOT_MODE1</t>
  </si>
  <si>
    <t>AGND</t>
  </si>
  <si>
    <t>BOOT_MODE0</t>
  </si>
  <si>
    <t>SAI3_TXD/GPT1_COMPARE3//SAI5_RXD3/////GPIO5_IO01/*/DMIC_CLK</t>
  </si>
  <si>
    <t>HDMI_DDC_SCL</t>
  </si>
  <si>
    <t>SAI3_MCLK/PWM4_OUT//SAI5_MCLK/////GPIO5_IO02/*/DMIC_DATA</t>
  </si>
  <si>
    <t>HDMI_DDC_SDA</t>
  </si>
  <si>
    <t>HDMI_CEC</t>
  </si>
  <si>
    <t>HDMI_HPD</t>
  </si>
  <si>
    <t>HDMI_AUX_P</t>
  </si>
  <si>
    <t>HDMI_AUX_N</t>
  </si>
  <si>
    <t>GPIO1_IO02/WDOG_B</t>
  </si>
  <si>
    <t>HDMI_TX_M_LN_1</t>
  </si>
  <si>
    <t>I2C2_SDA/ENET1_1588_EVENT1_OUT/////GPIO5_IO17</t>
  </si>
  <si>
    <t>HDMI_TX_P_LN_1</t>
  </si>
  <si>
    <t>I2C2_SCL/ENET1_1588_EVENT1_IN/////GPIO5_IO16</t>
  </si>
  <si>
    <t>HDMI_TX_P_LN_0</t>
  </si>
  <si>
    <t>SAI5_RXFS/SAI1_TXD0/////GPIO3_IO19</t>
  </si>
  <si>
    <t>HDMI_TX_M_LN_0</t>
  </si>
  <si>
    <t>SAI5_RXD0/SAI1_TXD2/////GPIO3_IO21</t>
  </si>
  <si>
    <t>HDMI_REFCLK_N</t>
  </si>
  <si>
    <t>SAI5_RXD2/SAI1_TXD4//SAI1_TXFS///SAI5_TXC/////GPIO3_IO23</t>
  </si>
  <si>
    <t>HDMI_REFCLK_P</t>
  </si>
  <si>
    <t>SAI5_RXC/SAI1_TXD1/////GPIO3_IO20</t>
  </si>
  <si>
    <t>VDD_PHY_1V8</t>
  </si>
  <si>
    <t>SAI5_RXD1/SAI1_TXD3//SAI1_TXFS///SAI5_TXFS/////GPIO3_IO22</t>
  </si>
  <si>
    <t>HDMI_TX_P_LN_2</t>
  </si>
  <si>
    <t>SAI5_RXD3/SAI1_TXD5//SAI1_TXFS///SAI5_TXD0/////GPIO3_IO24</t>
  </si>
  <si>
    <t>HDMI_TX_M_LN_2</t>
  </si>
  <si>
    <t>SAI5_MCLK/SAI1_TXC//SAI4_MCLK/////GPIO3_IO25</t>
  </si>
  <si>
    <t>SAI2_RXFS/SAI5_TXFS/////GPIO4_IO21</t>
  </si>
  <si>
    <t>HDMI_TX_P_LN_3</t>
  </si>
  <si>
    <t>SAI2_RXC/SAI5_TXC/////GPIO4_IO22</t>
  </si>
  <si>
    <t>HDMI_TX_M_LN_3</t>
  </si>
  <si>
    <t>SAI2_TXFS/SAI5_TXD1/////GPIO4_IO24</t>
  </si>
  <si>
    <t>SAI2_MCLK/SAI5_MCLK/////GPIO4_IO27</t>
  </si>
  <si>
    <t>SAI1_RXFS/SAI5_RXFS/////GPIO4_IO00</t>
  </si>
  <si>
    <t>SAI2_TXC/SAI5_TXD2/////GPIO4_IO25</t>
  </si>
  <si>
    <t>SAI1_RXC/SAI5_RXC/////GPIO4_IO01</t>
  </si>
  <si>
    <t>SAI2_RXD0/SAI5_TXD0/////GPIO4_IO23</t>
  </si>
  <si>
    <t>SAI2_TXD0/SAI5_TXD3/////GPIO4_IO26</t>
  </si>
  <si>
    <t>SAI1_TXFS/SAI5_TXFS/////GPIO4_IO10</t>
  </si>
  <si>
    <t>SAI1_TXC/SAI5_TXC/////GPIO4_IO11</t>
  </si>
  <si>
    <t>ECSPI1_SCLK/UART3_RXD/////GPIO5_IO06</t>
  </si>
  <si>
    <t>ECSPI1_SS0/UART3_RTS_B/////GPIO5_IO09</t>
  </si>
  <si>
    <t>ECSPI1_MISO/UART3_CTS_B/////GPIO5_IO08</t>
  </si>
  <si>
    <t>SAI1_MCLK/SAI5_MCLK//SAI1_TXC/////GPIO4_IO20</t>
  </si>
  <si>
    <t>ECSPI1_MOSI/UART3_TXD/////GPIO5_IO07</t>
  </si>
  <si>
    <t>UART2_RXD/ECSPI3_MISO/////GPIO5_IO24</t>
  </si>
  <si>
    <t>UART2_TXD/ECSPI3_SS0/////GPIO5_IO25</t>
  </si>
  <si>
    <t>UART3_RXD/UART1_CTS_B/////GPIO5_IO26</t>
  </si>
  <si>
    <t>UART1_RXD/ECSPI3_SCLK/////GPIO5_IO22</t>
  </si>
  <si>
    <t>UART3_TXD/UART1_RTS_B/////GPIO5_IO27</t>
  </si>
  <si>
    <t>UART1_TXD/ECSPI3_MOSI/////GPIO5_IO23</t>
  </si>
  <si>
    <t>UART4_TXD/UART2_RTS_B//PCIE2_CLKREQ_B/////GPIO5_IO29</t>
  </si>
  <si>
    <t>NC/*/LVDS1_TX0_P</t>
  </si>
  <si>
    <t>UART4_RXD/UART2_CTS_B//PCIE1_CLKREQ_B/////GPIO5_IO28</t>
  </si>
  <si>
    <t>NC/*/LVDS1_TX0_N</t>
  </si>
  <si>
    <t>NC/*/LVDS1_TX2_P</t>
  </si>
  <si>
    <t>NC/*/LVDS1_TX1_P</t>
  </si>
  <si>
    <t>NC/*/LVDS1_TX2_N</t>
  </si>
  <si>
    <t>NC/*/LVDS1_TX1_N</t>
  </si>
  <si>
    <t>NC/*/LVDS1_CLK_P</t>
  </si>
  <si>
    <t>DSI_TX0_P/*/LVDS2_TX0_P</t>
  </si>
  <si>
    <t>NC/*/LVDS1_CLK_N</t>
  </si>
  <si>
    <t>DSI_TX0_N/*/LVDS2_TX0_N</t>
  </si>
  <si>
    <t>DSI_TX1_P/*/LVDS2_TX1_P</t>
  </si>
  <si>
    <t>NC/*/LVDS1_TX3_P</t>
  </si>
  <si>
    <t>DSI_TX1_N/*/LVDS2_TX1_N</t>
  </si>
  <si>
    <t>NC/*/LVDS1_TX3_N</t>
  </si>
  <si>
    <t>DSI_TX3_P/*/LVDS2_TX3_P</t>
  </si>
  <si>
    <t>DSI_TX3_N/*/LVDS2_TX3_N</t>
  </si>
  <si>
    <t>DSI_TX2_P/*/LVDS2_CLK_P</t>
  </si>
  <si>
    <t>DSI_TX2_N/*/LVDS2_CLK_N</t>
  </si>
  <si>
    <t>USB2_VBUS</t>
  </si>
  <si>
    <t>SPDIF_RX/PWM2_OUT/////GPIO5_IO04</t>
  </si>
  <si>
    <t>DSI_CLK_N/*/LVDS2_TX2_N</t>
  </si>
  <si>
    <t>DSI_CLK_P/*/LVDS2_TX2_P</t>
  </si>
  <si>
    <t>USB2_RXN</t>
  </si>
  <si>
    <t>SPDIF_TX/PWM3_OUT/////GPIO5_IO03</t>
  </si>
  <si>
    <t>USB2_RXP</t>
  </si>
  <si>
    <t>GPIO1_IO15/USB2_OTG_OC/////PWM4_OUT//////CLKO2</t>
  </si>
  <si>
    <t>GPIO1_IO13/USB1_OTG_OC/////PWM2_OUT</t>
  </si>
  <si>
    <t>USB2_TXN</t>
  </si>
  <si>
    <t>USB2_TXP</t>
  </si>
  <si>
    <t>USB2_ID</t>
  </si>
  <si>
    <t>USB2_DP</t>
  </si>
  <si>
    <t>GPIO1_IO14/USB2_OTG_PWR/////PWM3_OUT</t>
  </si>
  <si>
    <t>USB2_DN</t>
  </si>
  <si>
    <t>GPIO1_IO12/USB1_OTG_PWR</t>
  </si>
  <si>
    <t>GPIO1_IO10/USB1_OTG_ID</t>
  </si>
  <si>
    <t>USB1_RXN</t>
  </si>
  <si>
    <t>GPIO1_IO03/USDHC1_VSELECT//////XTAL_OK</t>
  </si>
  <si>
    <t>USB1_RXP</t>
  </si>
  <si>
    <t>USB1_ID</t>
  </si>
  <si>
    <t>GPIO1_IO06/////SD1_CD_B//////EXT_CLK3</t>
  </si>
  <si>
    <t>USB1_TXN</t>
  </si>
  <si>
    <t>GPIO1_IO08/ENET1_1588_EVENT0_IN/////SD2_RESET_B</t>
  </si>
  <si>
    <t>USB1_TXP</t>
  </si>
  <si>
    <t>GPIO1_IO05/M4_NMI/////PMIC_READY</t>
  </si>
  <si>
    <t>GPIO1_IO01/PWM1_OUT/////REF_CLK_24M//////EXT_CLK2</t>
  </si>
  <si>
    <t>USB1_DP</t>
  </si>
  <si>
    <t>USB1_VBUS</t>
  </si>
  <si>
    <t>USB1_DN</t>
  </si>
  <si>
    <t>VBAT_3V3</t>
  </si>
  <si>
    <t>CSI_P2_CKN</t>
  </si>
  <si>
    <t>VBAT</t>
  </si>
  <si>
    <t>CSI_P2_CKP</t>
  </si>
  <si>
    <t>CSI_P2_DN3</t>
  </si>
  <si>
    <t>CSI_P2_DP3</t>
  </si>
  <si>
    <t>CSI_P2_DN1</t>
  </si>
  <si>
    <t>CSI_P2_DP1</t>
  </si>
  <si>
    <t>CSI_P2_DN0</t>
  </si>
  <si>
    <t>CSI_P2_DP0</t>
  </si>
  <si>
    <t>CSI_P2_DN2</t>
  </si>
  <si>
    <t>CSI_P2_DP2</t>
  </si>
  <si>
    <t>GPIO1_IO00</t>
  </si>
  <si>
    <t>ENET_TD1</t>
  </si>
  <si>
    <t>ENET_TX_CTL</t>
  </si>
  <si>
    <t>ENET_TD0</t>
  </si>
  <si>
    <t>ENET_TXC</t>
  </si>
  <si>
    <t>ENET_TD2</t>
  </si>
  <si>
    <t>ENET_RXC</t>
  </si>
  <si>
    <t>ENET_TD3</t>
  </si>
  <si>
    <t>ENET_RX_CTL</t>
  </si>
  <si>
    <t>ENET_RD0</t>
  </si>
  <si>
    <t>ENET_MDIO</t>
  </si>
  <si>
    <t>ENET_RD1</t>
  </si>
  <si>
    <t>ENET_MDC</t>
  </si>
  <si>
    <t>ENET_RD2</t>
  </si>
  <si>
    <t>ENET_RD3</t>
  </si>
  <si>
    <t>I2C4_SCL</t>
  </si>
  <si>
    <t>I2C4_SDA</t>
  </si>
  <si>
    <t>BT_HOST_WAKE</t>
  </si>
  <si>
    <t>WIFI_HOST_WAKE</t>
  </si>
  <si>
    <t>SD2_RESET_B</t>
  </si>
  <si>
    <t>SD2_WP</t>
  </si>
  <si>
    <t>NAND_DATA01</t>
  </si>
  <si>
    <t>NAND_CE0_B</t>
  </si>
  <si>
    <t>NAND_DATA07</t>
  </si>
  <si>
    <t>NAND_READY_B</t>
  </si>
  <si>
    <t>NAND_DATA06</t>
  </si>
  <si>
    <t>NAND_DQS</t>
  </si>
  <si>
    <t>NAND_DATA04</t>
  </si>
  <si>
    <t>NAND_ALE</t>
  </si>
  <si>
    <t>NAND_RE_B</t>
  </si>
  <si>
    <t>NAND_WP_B</t>
  </si>
  <si>
    <t>NAND_DATA05</t>
  </si>
  <si>
    <t>NAND_WE_B</t>
  </si>
  <si>
    <t>NAND_CLE</t>
  </si>
  <si>
    <t>NAND_DATA03</t>
  </si>
  <si>
    <t>NAND_CE2_B</t>
  </si>
  <si>
    <t>NAND_DATA00</t>
  </si>
  <si>
    <t>NAND_DATA02</t>
  </si>
  <si>
    <t>SD2_CD_B</t>
  </si>
  <si>
    <t>SD2_DATA2</t>
  </si>
  <si>
    <t>SD2_DATA1</t>
  </si>
  <si>
    <t>SD2_CLK</t>
  </si>
  <si>
    <t>SD2_DATA3</t>
  </si>
  <si>
    <t>SD2_DATA0</t>
  </si>
  <si>
    <t>SD2_CMD</t>
  </si>
  <si>
    <t>SAI3_RXD</t>
  </si>
  <si>
    <t>SAI3_TXC</t>
  </si>
  <si>
    <t>SAI3_RXFS</t>
  </si>
  <si>
    <t>SAI3_RXC</t>
  </si>
  <si>
    <t>SAI3_TXFS</t>
  </si>
  <si>
    <t>SAI3_TXD</t>
  </si>
  <si>
    <t>SAI3_MCLK</t>
  </si>
  <si>
    <t>ECSPI2_MOSI</t>
  </si>
  <si>
    <t>ECSPI2_MISO</t>
  </si>
  <si>
    <t>ECSPI2_SCLK</t>
  </si>
  <si>
    <t>ECSPI2_SS0</t>
  </si>
  <si>
    <t>GPIO1_IO02</t>
  </si>
  <si>
    <t>I2C2_SDA</t>
  </si>
  <si>
    <t>I2C2_SCL</t>
  </si>
  <si>
    <t>SAI5_RXFS</t>
  </si>
  <si>
    <t>SAI5_RXD0</t>
  </si>
  <si>
    <t>SAI5_RXD2</t>
  </si>
  <si>
    <t>SAI5_RXC</t>
  </si>
  <si>
    <t>SAI5_RXD1</t>
  </si>
  <si>
    <t>SAI5_RXD3</t>
  </si>
  <si>
    <t>SAI5_MCLK</t>
  </si>
  <si>
    <t>SAI2_RXFS</t>
  </si>
  <si>
    <t>SAI2_RXC</t>
  </si>
  <si>
    <t>SAI2_TXFS</t>
  </si>
  <si>
    <t>SAI2_MCLK</t>
  </si>
  <si>
    <t>SAI1_RXFS</t>
  </si>
  <si>
    <t>SAI2_TXC</t>
  </si>
  <si>
    <t>SAI1_RXC</t>
  </si>
  <si>
    <t>SAI2_RXD0</t>
  </si>
  <si>
    <t>SAI1_RXD1</t>
  </si>
  <si>
    <t>SAI2_TXD0</t>
  </si>
  <si>
    <t>SAI1_RXD0</t>
  </si>
  <si>
    <t>SAI1_RXD3</t>
  </si>
  <si>
    <t>SAI1_RXD2</t>
  </si>
  <si>
    <t>SAI1_TXFS</t>
  </si>
  <si>
    <t>SAI1_RXD4</t>
  </si>
  <si>
    <t>SAI1_RXD6</t>
  </si>
  <si>
    <t>SAI1_TXD1</t>
  </si>
  <si>
    <t>SAI1_RXD7</t>
  </si>
  <si>
    <t>SAI1_RXD5</t>
  </si>
  <si>
    <t>SAI1_TXD0</t>
  </si>
  <si>
    <t>SAI1_TXD5</t>
  </si>
  <si>
    <t>SAI1_TXC</t>
  </si>
  <si>
    <t>SAI1_TXD3</t>
  </si>
  <si>
    <t>SAI1_TXD4</t>
  </si>
  <si>
    <t>SAI1_TXD7</t>
  </si>
  <si>
    <t>ECSPI1_SCLK</t>
  </si>
  <si>
    <t>SAI1_TXD2</t>
  </si>
  <si>
    <t>ECSPI1_SS0</t>
  </si>
  <si>
    <t>SAI1_TXD6</t>
  </si>
  <si>
    <t>ECSPI1_MISO</t>
  </si>
  <si>
    <t>SAI1_MCLK</t>
  </si>
  <si>
    <t>ECSPI1_MOSI</t>
  </si>
  <si>
    <t>UART2_RXD</t>
  </si>
  <si>
    <t>UART2_TXD</t>
  </si>
  <si>
    <t>UART3_RXD</t>
  </si>
  <si>
    <t>UART1_RXD</t>
  </si>
  <si>
    <t>UART3_TXD</t>
  </si>
  <si>
    <t>UART1_TXD</t>
  </si>
  <si>
    <t>UART4_TXD</t>
  </si>
  <si>
    <t>LVDS1_TX0_P</t>
  </si>
  <si>
    <t>UART4_RXD</t>
  </si>
  <si>
    <t>LVDS1_TX0_N</t>
  </si>
  <si>
    <t>LVDS1_TX2_P</t>
  </si>
  <si>
    <t>LVDS1_TX1_P</t>
  </si>
  <si>
    <t>LVDS1_TX2_N</t>
  </si>
  <si>
    <t>LVDS1_TX1_N</t>
  </si>
  <si>
    <t>LVDS1_CLK_P</t>
  </si>
  <si>
    <t>LVDS2_DSI_TX0_P</t>
  </si>
  <si>
    <t>LVDS1_CLK_N</t>
  </si>
  <si>
    <t>LVDS2_DSI_TX0_N</t>
  </si>
  <si>
    <t>LVDS2_DSI_TX1_P</t>
  </si>
  <si>
    <t>LVDS1_TX3_P</t>
  </si>
  <si>
    <t>LVDS2_DSI_TX1_N</t>
  </si>
  <si>
    <t>LVDS1_TX3_N</t>
  </si>
  <si>
    <t>LVDS2_DSI_TX3_P</t>
  </si>
  <si>
    <t>LVDS2_DSI_TX3_N</t>
  </si>
  <si>
    <t>LVDS2_CLK_DSI_TX2_P</t>
  </si>
  <si>
    <t>LVDS2_CLK_DSI_TX2_N</t>
  </si>
  <si>
    <t>SPDIF_RX</t>
  </si>
  <si>
    <t>LVDS2_TX2_DSI_CLK_N</t>
  </si>
  <si>
    <t>GPIO1_IO11</t>
  </si>
  <si>
    <t>LVDS2_TX2_DSI_CLK_P</t>
  </si>
  <si>
    <t>SPDIF_EXT_CLK</t>
  </si>
  <si>
    <t>SPDIF_TX</t>
  </si>
  <si>
    <t>GPIO1_IO15</t>
  </si>
  <si>
    <t>GPIO1_IO13</t>
  </si>
  <si>
    <t>I2C3_SDA</t>
  </si>
  <si>
    <t>I2C3_SCL</t>
  </si>
  <si>
    <t>GPIO1_IO14</t>
  </si>
  <si>
    <t>GPIO1_IO12</t>
  </si>
  <si>
    <t>GPIO1_IO10</t>
  </si>
  <si>
    <t>GPIO1_IO03</t>
  </si>
  <si>
    <t>GPIO1_IO06</t>
  </si>
  <si>
    <t>GPIO1_IO08</t>
  </si>
  <si>
    <t>GPIO1_IO05</t>
  </si>
  <si>
    <t>GPIO1_IO01</t>
  </si>
  <si>
    <t xml:space="preserve">Applicable
Configuration </t>
  </si>
  <si>
    <t>Note</t>
  </si>
  <si>
    <t>Not Exposed</t>
  </si>
  <si>
    <t>Control Input used to 
shutdown VBAT_3V3</t>
  </si>
  <si>
    <t>Used to feed NVCC_SNVS_3V3 on 
DART-MX8M</t>
  </si>
  <si>
    <t>Power output of 3.3V 
from VBAT</t>
  </si>
  <si>
    <t>3.4V to 4.5V</t>
  </si>
  <si>
    <t>Pulse Density Modulation - Digital Microphone 
usage</t>
  </si>
  <si>
    <t>NO</t>
  </si>
  <si>
    <t>PDM</t>
  </si>
  <si>
    <t xml:space="preserve">X2
USDHC1 Int. eMMC
USDHC2 - WIFI/Ext. SD
 </t>
  </si>
  <si>
    <t xml:space="preserve">USDHC </t>
  </si>
  <si>
    <t>YES</t>
  </si>
  <si>
    <t>MIPI-CSI #2(4 lanes)</t>
  </si>
  <si>
    <t>DART-MX8M includes H.264 Encoder</t>
  </si>
  <si>
    <t xml:space="preserve">YES </t>
  </si>
  <si>
    <t>MIPI-CSI #1(4 Lanes)</t>
  </si>
  <si>
    <t>BOTH OTG</t>
  </si>
  <si>
    <t>X2</t>
  </si>
  <si>
    <t xml:space="preserve">USB2.0 </t>
  </si>
  <si>
    <t>USB3.0</t>
  </si>
  <si>
    <t>HDMI</t>
  </si>
  <si>
    <t xml:space="preserve">NO </t>
  </si>
  <si>
    <t>PCIE#2</t>
  </si>
  <si>
    <t>PCIE#1</t>
  </si>
  <si>
    <t>Customer following VAR-DT8MCustomBoard 
will be compatible</t>
  </si>
  <si>
    <t>Run at 1.8V</t>
  </si>
  <si>
    <t>Run at 3.3V</t>
  </si>
  <si>
    <t xml:space="preserve">ONOFF
PMIC_ON_REQ
POR_B
PMIC_STBY_REQ </t>
  </si>
  <si>
    <t xml:space="preserve">Power Output 1.8V </t>
  </si>
  <si>
    <t>Power input 3.3V</t>
  </si>
  <si>
    <t>DART-MX8M-MINI shared function 
as USDHC4</t>
  </si>
  <si>
    <t>QSPIB/GPIO</t>
  </si>
  <si>
    <t>DART-MX8M-MINI shared function 
as USDHC3</t>
  </si>
  <si>
    <t>QSPIA/GPIO</t>
  </si>
  <si>
    <t>DART-MX8M-Mini</t>
  </si>
  <si>
    <t>DART-MX8M</t>
  </si>
  <si>
    <t>Interface/Other Pin</t>
  </si>
  <si>
    <t>#</t>
  </si>
  <si>
    <t>REF_CLK_32K</t>
  </si>
  <si>
    <t/>
  </si>
  <si>
    <t>ETH_TRX1_P</t>
  </si>
  <si>
    <t>NC</t>
  </si>
  <si>
    <t>ETH_TRX1_N</t>
  </si>
  <si>
    <t>LED_LINK10_100</t>
  </si>
  <si>
    <t>ETH_TRX0_N</t>
  </si>
  <si>
    <t>LED_LINK1000</t>
  </si>
  <si>
    <t>ETH_TRX0_P</t>
  </si>
  <si>
    <t>LED_ACT</t>
  </si>
  <si>
    <t>ETH_TRX2_P</t>
  </si>
  <si>
    <t>ETH_TRX2_N</t>
  </si>
  <si>
    <t>ETH_TRX3_P</t>
  </si>
  <si>
    <t>NVCC_SNVS_1V8</t>
  </si>
  <si>
    <t>ETH_TRX3_N</t>
  </si>
  <si>
    <t>ONOFF_1V8</t>
  </si>
  <si>
    <t>PMIC_ON_REQ_1V8</t>
  </si>
  <si>
    <t>POR_B_1V8</t>
  </si>
  <si>
    <t>PMIC_STBY_REQ_1V8</t>
  </si>
  <si>
    <t>SD1_RESET_B</t>
  </si>
  <si>
    <t>CLKIN1_1V8</t>
  </si>
  <si>
    <t>DSI1_CLK_N</t>
  </si>
  <si>
    <t>CLKIN2_1V8</t>
  </si>
  <si>
    <t>DSI1_CLK_P</t>
  </si>
  <si>
    <t>DSI1_D0_N</t>
  </si>
  <si>
    <t>GPIO1_IO07</t>
  </si>
  <si>
    <t>DSI1_D0_P</t>
  </si>
  <si>
    <t>DSI1_D2_N</t>
  </si>
  <si>
    <t>DSI1_D1_N</t>
  </si>
  <si>
    <t>DSI1_D2_P</t>
  </si>
  <si>
    <t>CLKOUT1_1V8</t>
  </si>
  <si>
    <t>DSI1_D1_P</t>
  </si>
  <si>
    <t>CLKOUT2_1V8</t>
  </si>
  <si>
    <t>GPIO1_IO09</t>
  </si>
  <si>
    <t>PCIE1_REF_CLK_N</t>
  </si>
  <si>
    <t>PCIE1_REF_CLK_P</t>
  </si>
  <si>
    <t>PCIE1_TX_N</t>
  </si>
  <si>
    <t>PCIE1_TX_P</t>
  </si>
  <si>
    <t>PCIE1_RX_N</t>
  </si>
  <si>
    <t>PCIE1_RX_P</t>
  </si>
  <si>
    <t>DSI1_D3_N</t>
  </si>
  <si>
    <t>DSI1_D3_P</t>
  </si>
  <si>
    <t>CSI_P1_D3_P</t>
  </si>
  <si>
    <t>CSI_P1_D3_N</t>
  </si>
  <si>
    <t>BOOT_MODE3</t>
  </si>
  <si>
    <t>CSI_P1_D1_P</t>
  </si>
  <si>
    <t>CSI_P1_D1_N</t>
  </si>
  <si>
    <t>CSI_P1_D2_N</t>
  </si>
  <si>
    <t>CSI_P1_D2_P</t>
  </si>
  <si>
    <t>CSI_P1_D0_P</t>
  </si>
  <si>
    <t>CSI_P1_D0_N</t>
  </si>
  <si>
    <t>CSI_P1_CK_P</t>
  </si>
  <si>
    <t>CSI_P1_CK_N</t>
  </si>
  <si>
    <t>HPLOUT</t>
  </si>
  <si>
    <t>HPROUT</t>
  </si>
  <si>
    <t>JTAG_MOD</t>
  </si>
  <si>
    <t>HPOUTFB</t>
  </si>
  <si>
    <t>LINEIN1_LP</t>
  </si>
  <si>
    <t>LINEIN1_RP</t>
  </si>
  <si>
    <t>BOOT_MODE2</t>
  </si>
  <si>
    <t>DMIC_CLK</t>
  </si>
  <si>
    <t>DMIC_DATA</t>
  </si>
  <si>
    <t>UART4_CTS_B</t>
  </si>
  <si>
    <t>EARC_P_UTIL</t>
  </si>
  <si>
    <t>UART4_RTS_B</t>
  </si>
  <si>
    <t>EARC_N_HPD</t>
  </si>
  <si>
    <t>HDMI_TX1_N</t>
  </si>
  <si>
    <t>HDMI_TX1_P</t>
  </si>
  <si>
    <t>HDMI_TX0_P</t>
  </si>
  <si>
    <t>HDMI_TX0_N</t>
  </si>
  <si>
    <t>NVCC_SAI1_SAI5</t>
  </si>
  <si>
    <t>HDMI_TX2_P</t>
  </si>
  <si>
    <t>HDMI_TX2_N</t>
  </si>
  <si>
    <t>HDMI_TXC_P</t>
  </si>
  <si>
    <t>HDMI_TXC_N</t>
  </si>
  <si>
    <t>BOOT_CFG01</t>
  </si>
  <si>
    <t>BOOT_CFG00</t>
  </si>
  <si>
    <t>BOOT_CFG03</t>
  </si>
  <si>
    <t>BOOT_CFG02</t>
  </si>
  <si>
    <t>BOOT_CFG04</t>
  </si>
  <si>
    <t>BOOT_CFG06</t>
  </si>
  <si>
    <t>BOOT_CFG09</t>
  </si>
  <si>
    <t>BOOT_CFG07</t>
  </si>
  <si>
    <t>BOOT_CFG05</t>
  </si>
  <si>
    <t>BOOT_CFG08</t>
  </si>
  <si>
    <t>BOOT_CFG13</t>
  </si>
  <si>
    <t>BOOT_CFG11</t>
  </si>
  <si>
    <t>BOOT_CFG12</t>
  </si>
  <si>
    <t>BOOT_CFG15</t>
  </si>
  <si>
    <t>BOOT_CFG10</t>
  </si>
  <si>
    <t>BOOT_CFG14</t>
  </si>
  <si>
    <t>LVDS2_TX0_P</t>
  </si>
  <si>
    <t>LVDS2_TX0_N</t>
  </si>
  <si>
    <t>LVDS2_TX1_P</t>
  </si>
  <si>
    <t>LVDS2_TX1_N</t>
  </si>
  <si>
    <t>LVDS2_TX3_P</t>
  </si>
  <si>
    <t>LVDS2_TX3_N</t>
  </si>
  <si>
    <t>LVDS2_CLK_P</t>
  </si>
  <si>
    <t>LVDS2_CLK_N</t>
  </si>
  <si>
    <t>DSI_CLK_N</t>
  </si>
  <si>
    <t>LVDS2_TX2_N</t>
  </si>
  <si>
    <t>DSI_CLK_P</t>
  </si>
  <si>
    <t>LVDS2_TX2_P</t>
  </si>
  <si>
    <t>GPIO5_IO05</t>
  </si>
  <si>
    <t>USB2_RX_N</t>
  </si>
  <si>
    <t>USB2_RX_P</t>
  </si>
  <si>
    <t>USB2_TX_N</t>
  </si>
  <si>
    <t>USB2_TX_P</t>
  </si>
  <si>
    <t>USB2_D_P</t>
  </si>
  <si>
    <t>USB2_D_N</t>
  </si>
  <si>
    <t>USB1_RX_N</t>
  </si>
  <si>
    <t>USB1_RX_P</t>
  </si>
  <si>
    <t>USB1_TX_N</t>
  </si>
  <si>
    <t>USB1_TX_P</t>
  </si>
  <si>
    <t>USB1_D_P</t>
  </si>
  <si>
    <t>USB1_D_N</t>
  </si>
  <si>
    <t>DART-MX8M-PLUS</t>
  </si>
  <si>
    <t>I2C4_SDA/PWM1_OUT/////GPIO5_IO21</t>
  </si>
  <si>
    <t>NAND_DATA01/QSPIA_DATA1_1V8/////GPIO3_IO07_1V8</t>
  </si>
  <si>
    <t>NAND_CE0_B/QSPIA_SS0_B_1V8/////GPIO3_IO01_1V8</t>
  </si>
  <si>
    <t>NAND_DQS/QSPIA_DQS_1V8/////GPIO3_IO14_1V8</t>
  </si>
  <si>
    <t>NAND_ALE/QSPIA_SCLK_1V8/////GPIO3_IO00_1V8</t>
  </si>
  <si>
    <t>NAND_DATA03/QSPIA_DATA3_1V8/////GPIO3_IO09_1V8</t>
  </si>
  <si>
    <t>NAND_DATA00/QSPIA_DATA0_1V8/////GPIO3_IO06_1V8</t>
  </si>
  <si>
    <t>NAND_DATA02/QSPIA_DATA2_1V8/////GPIO3_IO08_1V8</t>
  </si>
  <si>
    <t>SAI3_RXD/GPT1_COMPARE1//SAI5_RXD0////UART2_RTS_B/////GPIO4_IO30/*/HPLOUT</t>
  </si>
  <si>
    <t>SAI3_TXC/GPT1_COMPARE2//SAI5_RXD2////UART2_TXD/////GPIO5_IO00/*/HPROUT</t>
  </si>
  <si>
    <t>SAI3_RXFS/GPT1_CAPTURE1//SAI5_RXFS///SAI3_RXD1/////GPIO4_IO28/*/HPOUTFB</t>
  </si>
  <si>
    <t>SAI3_RXC/GPT1_CLK//SAI5_RXC////UART2_CTS_B/////GPIO4_IO29/*/LINEIN1_LP</t>
  </si>
  <si>
    <t>SAI3_TXFS/GPT1_CAPTURE2//SAI5_RXD1///SAI3_TXD1////UART2_RXD/////GPIO4_IO31/*/LINEIN1_RP</t>
  </si>
  <si>
    <t>GPIO1_IO02/WDOG_B/////WDOG_ANY</t>
  </si>
  <si>
    <t>SAI5_RXD0/SAI1_TXD2////PDM_BIT0/////GPIO3_IO21</t>
  </si>
  <si>
    <t>SAI5_RXD2/SAI1_TXD4//SAI1_TXFS///SAI5_TXC////PDM_BIT2/////GPIO3_IO23</t>
  </si>
  <si>
    <t>SAI5_RXC/SAI1_TXD1////PDM_CLK/////GPIO3_IO20</t>
  </si>
  <si>
    <t>SAI5_RXD1/SAI1_TXD3//SAI1_TXFS///SAI5_TXFS////PDM_BIT1/////GPIO3_IO22</t>
  </si>
  <si>
    <t>SAI5_RXD3/SAI1_TXD5//SAI1_TXFS///SAI5_TXD0////PDM_BIT3/////GPIO3_IO24</t>
  </si>
  <si>
    <t>SAI5_MCLK/SAI1_TXC/////GPIO3_IO25</t>
  </si>
  <si>
    <t>SAI2_RXFS/SAI5_TXFS//SAI5_TXD1///SAI2_RXD1////UART1_TXD/////GPIO4_IO21</t>
  </si>
  <si>
    <t>SAI2_RXC/SAI5_TXC////UART1_RXD/////GPIO4_IO22</t>
  </si>
  <si>
    <t>SAI2_TXFS/SAI5_TXD1///SAI2_TXD1////UART1_CTS_B/////GPIO4_IO24</t>
  </si>
  <si>
    <t>SAI2_RXD0/SAI5_TXD0////UART1_RTS_B/////GPIO4_IO23</t>
  </si>
  <si>
    <t>SAI1_MCLK/SAI5_MCLK//SAI1_TXC///PDM_CLK/////GPIO4_IO20</t>
  </si>
  <si>
    <t>UART4_TXD/UART2_RTS_B/////GPIO5_IO29</t>
  </si>
  <si>
    <t>GPIO1_IO11/USB2_OTG_ID</t>
  </si>
  <si>
    <t>GPIO1_IO15/USB2_OTG_OC/////PWM4_OUT//////CLKO1</t>
  </si>
  <si>
    <t>GPIO1_IO14/USB2_OTG_PWR/////PWM3_OUT//////CLKO1</t>
  </si>
  <si>
    <t>GPIO1_IO03/USDHC1_VSELECT</t>
  </si>
  <si>
    <t>GPIO1_IO06/ENET1_MDC/////SD1_CD_B//////EXT_CLK3</t>
  </si>
  <si>
    <t>CLKIN1</t>
  </si>
  <si>
    <t>CLKIN2</t>
  </si>
  <si>
    <t>CLKOUT1</t>
  </si>
  <si>
    <t>CLKOUT2</t>
  </si>
  <si>
    <t>FlexCan</t>
  </si>
  <si>
    <t>x2</t>
  </si>
  <si>
    <t>ENET</t>
  </si>
  <si>
    <t>DSI</t>
  </si>
  <si>
    <t>x1</t>
  </si>
  <si>
    <t>Native (without bridge)</t>
  </si>
  <si>
    <t>Native</t>
  </si>
  <si>
    <t>LVDS</t>
  </si>
  <si>
    <t>Dual Channel (via bridge)</t>
  </si>
  <si>
    <t xml:space="preserve">Native Dual Channel </t>
  </si>
  <si>
    <t>GPIO1_IO00/ENET_PHY_REF_CLK_ROOT///ISP_FL_TRIG_0/////REF_CLK_32K//////EXT_CLK1</t>
  </si>
  <si>
    <t>ENET_TD1//SAI6_RXFS///PDM_BIT0/////GPIO1_IO20//////SD3_CD_B/*/ETH_TRX1_P</t>
  </si>
  <si>
    <t>ENET_TX_CTL//SAI6_MCLK///SPDIF_TX/////GPIO1_IO22//////SD3_DATA0/*/NC</t>
  </si>
  <si>
    <t>ENET_TD0//SAI6_RXC///PDM_CLK/////GPIO1_IO21//////SD3_WP/*/ETH_TRX1_N</t>
  </si>
  <si>
    <t>ENET_TXC/ENET_TX_ER//SAI7_TXD0/////GPIO1_IO23//////SD3_DATA1/*/ETH_LED_LINK10_100</t>
  </si>
  <si>
    <t>ENET_TD2/ENET_IN=ENET_TX_CLK,OUT=ENET_REF_CLK_ROOT//SAI6_RXD0///PDM_BIT1/////GPIO1_IO19//////SD3_DATA7/*/ETH_TRX0_N</t>
  </si>
  <si>
    <t>ENET_RXC/ENET_RX_ER//SAI7_TXC///PDM_BIT2/////GPIO1_IO25//////SD3_DATA3/*/ETH_LED_LINK1000</t>
  </si>
  <si>
    <t>ENET_TD3//SAI6_TXC///PDM_BIT2/////GPIO1_IO18//////SD3_DATA6/*/ETH_TRX0_P</t>
  </si>
  <si>
    <t>ENET_RX_CTL//SAI7_TXFS///PDM_BIT3/////GPIO1_IO24//////SD3_DATA2/*/ETH_LED_ACT</t>
  </si>
  <si>
    <t>ENET_RD0//SAI7_RXD0///PDM_BIT1/////GPIO1_IO26//////SD3_DATA4/*/ETH_TRX2_P</t>
  </si>
  <si>
    <t>ENET_MDIO//SAI6_TXFS///PDM_BIT3/////GPIO1_IO17//////SD3_DATA5</t>
  </si>
  <si>
    <t>ENET_RD1//SAI7_RXFS///PDM_BIT0/////GPIO1_IO27//////SD3_RESET_B/*/ETH_TRX2_N</t>
  </si>
  <si>
    <t>ENET_MDC//SAI6_TXD0/////GPIO1_IO16//////SD3_STROBE</t>
  </si>
  <si>
    <t>ENET_RD2//SAI7_RXC///PDM_CLK/////GPIO1_IO28//////SD3_CLK/*/ETH_TRX3_P</t>
  </si>
  <si>
    <t>ENET_RD3//SAI7_MCLK///SPDIF_RX/////GPIO1_IO29//////SD3_CMD/*/ETH_TRX3_N</t>
  </si>
  <si>
    <t>I2C4_SCL/PWM2_OUT//PCIE1_CLKREQ_B///ECSPI2_MISO/////GPIO5_IO20</t>
  </si>
  <si>
    <t>I2C4_SDA/PWM1_OUT///ECSPI2_SS0/////GPIO5_IO21</t>
  </si>
  <si>
    <t>SD2_RESET_B/////GPIO2_IO19//////SRC_SYSTEM_RESET</t>
  </si>
  <si>
    <t>NAND_DATA01_1V8/QSPI_A_DATA1_1V8//SAI3_TXFS_1V8///ISP_PRELIGHT_TRIG_0_1V8////UART4_TX_1V8/////GPIO3_IO07_1V8</t>
  </si>
  <si>
    <t>NAND_CE0_B_1V8/QSPI_A_SS0_B_1V8//SAI3_TXD0_1V8///ISP_SHUTTER_TRIG_0_1V8////UART3_TX_1V8/////GPIO3_IO01_1V8</t>
  </si>
  <si>
    <t>DSI_CLK_N/*/NC</t>
  </si>
  <si>
    <t>DSI_CLK_P/*/NC</t>
  </si>
  <si>
    <t>NAND_DQS_1V8/QSPI_A_DQS_1V8//SAI3_MCLK_1V8///ISP_SHUTTER_OPEN_0_1V8////I2C3_SCL_1V8/////GPIO3_IO14_1V8</t>
  </si>
  <si>
    <t>DSI_D0_N/*/NC</t>
  </si>
  <si>
    <t>NAND_ALE_1V8/QSPI_A_SCLK_1V8//SAI3_TXC_1V8///ISP_FL_TRIG_0_1V8////UART3_RX_1V8/////GPIO3_IO00_1V8</t>
  </si>
  <si>
    <t>DSI_D0_P/*/NC</t>
  </si>
  <si>
    <t>DSI_D2_N/*/NC</t>
  </si>
  <si>
    <t>DSI_D1_N/*/NC</t>
  </si>
  <si>
    <t>DSI_D2_P/*/NC</t>
  </si>
  <si>
    <t>DSI_D1_P/*/NC</t>
  </si>
  <si>
    <t>NAND_DATA03_1V8/QSPI_A_DATA3_1V8//SD3_WP_1V8///UART4_RTS_B_1V8////ISP_FL_TRIG_1_1V8/////GPIO3_IO09_1V8</t>
  </si>
  <si>
    <t>GPIO1_IO09/ENET_1588_EVENT0_OUT//PWM2_OUT///ISP_SHUTTER_OPEN_1////SD3_RESET_B/////SDMA2_EXT_EVENT0</t>
  </si>
  <si>
    <t>NAND_DATA00_1V8/QSPI_A_DATA0_1V8//SAI3_RXD0_1V8///ISP_FLASH_TRIG_0_1V8////UART4_RX_1V8/////GPIO3_IO06_1V8</t>
  </si>
  <si>
    <t>NAND_DATA02_1V8/QSPI_A_DATA2_1V8//SD3_CD_B_1V8///UART4_CTS_B_1V8////I2C4_SDA_1V8/////GPIO3_IO08_1V8</t>
  </si>
  <si>
    <t>DSI_D3_N/*/NC</t>
  </si>
  <si>
    <t>DSI_D3_P/*/NC</t>
  </si>
  <si>
    <t>SD2_CD_B/////GPIO2_IO12</t>
  </si>
  <si>
    <t>SD2_DATA2//ECSPI2_SS0///SPDIF_TX////PDM_BIT2/////GPIO2_IO17</t>
  </si>
  <si>
    <t>SD2_DATA1//I2C4_SCL///UART2_TXD////PDM_BIT1/////GPIO2_IO16</t>
  </si>
  <si>
    <t>SD2_CLK//ECSPI2_SCLK///UART4_RXD/////GPIO2_IO13</t>
  </si>
  <si>
    <t>SD2_DATA3//ECSPI2_MISO///SPDIF_RX////PDM_BIT3/////GPIO2_IO18//////SRC_EARLY_RESET</t>
  </si>
  <si>
    <t>SD2_DATA0//I2C4_SDA///UART2_RXD////PDM_BIT0/////GPIO2_IO15</t>
  </si>
  <si>
    <t>SD2_CMD//ECSPI2_MOSI///UART4_TXD////PDM_CLK/////GPIO2_IO14</t>
  </si>
  <si>
    <t>SAI3_RXD0/SAI2_RXD3//SAI5_RXD0////UART2_RTS_B/////GPIO4_IO30//////PDM_BIT1/*/HPLOUT</t>
  </si>
  <si>
    <t>SAI3_TXC/SAI2_TXD2//SAI5_RXD2///GPT1_CAPTURE1////UART2_TXD/////GPIO5_IO00//////PDM_BIT2/*/HPROUT</t>
  </si>
  <si>
    <t>JTAG_MODE</t>
  </si>
  <si>
    <t>SAI3_RXFS/SAI2_RXD1//SAI5_RXFS///SAI3_RXD1////SPDIF_RX/////GPIO4_IO28//////PDM_BIT0/*/HPOUTFB</t>
  </si>
  <si>
    <t>SAI3_RXC/SAI2_RXD2//SAI5_RXC///GPT1_CLK////UART2_CTS_B/////GPIO4_IO29//////PDM_CLK/*/LINEIN1_LP</t>
  </si>
  <si>
    <t>SAI3_TXFS/SAI2_TXD1//SAI5_RXD1///SAI3_TXD1////UART2_RXD/////GPIO4_IO31//////PDM_BIT3/*/LINEIN1_RP</t>
  </si>
  <si>
    <t>SAI3_TXD0/SAI2_TXD3//SAI5_RXD3///GPT1_CAPTURE2////SPDIF_EXT_CLK/////GPIO5_IO01//////BOOT_MODE5/*/DMIC_CLK</t>
  </si>
  <si>
    <t>HDMI_DDC_SCL///I2C5_SCL////FLEXCAN1_TX/////GPIO3_IO26</t>
  </si>
  <si>
    <t>SAI3_MCLK/PWM4_OUT//SAI5_MCLK////SPDIF_TX/////GPIO5_IO02//////SPDIF_RX/*/DMIC_DATA</t>
  </si>
  <si>
    <t>HDMI_DDC_SDA///I2C5_SDA////FLEXCAN1_RX/////GPIO3_IO27</t>
  </si>
  <si>
    <t>HDMI_CEC///I2C6_SCL////FLEXCAN2_TX/////GPIO3_IO28</t>
  </si>
  <si>
    <t>ECSPI2_MOSI/~UART4_TXD//I2C3_SDA///SAI7_TXD0/////GPIO5_IO11</t>
  </si>
  <si>
    <t>HDMI_HPD/HDMI_HPD_O///I2C6_SDA////FLEXCAN2_RX/////GPIO3_IO29</t>
  </si>
  <si>
    <t>ECSPI2_MISO/~UART4_CTS_B//I2C4_SCL///SAI7_MCLK////CLKO1/////GPIO5_IO12</t>
  </si>
  <si>
    <t>ECSPI2_SCLK/~UART4_RXD//I2C3_SCL///SAI7_TXC/////GPIO5_IO10</t>
  </si>
  <si>
    <t>ECSPI2_SS0/~UART4_RTS_B//I2C4_SDA////CLKO2/////GPIO5_IO13</t>
  </si>
  <si>
    <t>I2C2_SDA/ENET_1588_EVENT1_OUT//USDHC3_WP///ECSPI1_SS0/////GPIO5_IO17</t>
  </si>
  <si>
    <t>I2C2_SCL/ENET_1588_EVENT1_IN//USDHC3_CD_B///ECSPI1_MISO////ENET_1588_EVENT1_AUX_IN/////GPIO5_IO16</t>
  </si>
  <si>
    <t>SAI5_RXFS/SAI1_TXD0//PWM4_OUT///I2C6_SCL/////GPIO3_IO19</t>
  </si>
  <si>
    <t>SAI5_RXD0/SAI1_TXD2//PWM2_OUT///I2C5_SCL////PDM_BIT0/////GPIO3_IO21</t>
  </si>
  <si>
    <t>SAI5_RXD2/SAI1_TXD4//SAI1_TXFS///SAI5_TXC////PDM_BIT2/////GPIO3_IO23//////FLEXCAN1_RX</t>
  </si>
  <si>
    <t>SAI5_RXC/SAI1_TXD1//PWM3_OUT///I2C6_SDA////PDM_CLK/////GPIO3_IO20</t>
  </si>
  <si>
    <t>SAI5_RXD1/SAI1_TXD3//SAI1_TXFS///SAI5_TXFS////PDM_BIT1/////GPIO3_IO22//////FLEXCAN1_TX</t>
  </si>
  <si>
    <t>SAI5_RXD3/SAI1_TXD5//SAI1_TXFS///SAI5_TXD0////PDM_BIT3/////GPIO3_IO24//////FLEXCAN2_TX</t>
  </si>
  <si>
    <t>SAI5_MCLK/SAI1_TXC//PWM1_OUT///I2C5_SDA/////GPIO3_IO25//////FLEXCAN2_RX</t>
  </si>
  <si>
    <t>SAI2_RXFS/SAI5_TXFS//SAI5_TXD1///SAI2_RXD1////UART1_TXD/////GPIO4_IO21//////PDM_BIT2</t>
  </si>
  <si>
    <t>SAI2_RXC/SAI5_TXC///FLEXCAN1_TX////UART1_RXD/////GPIO4_IO22//////PDM_BIT1</t>
  </si>
  <si>
    <t>SAI2_TXFS/SAI5_TXD1//ENET_1588_EVENT3_OUT///SAI2_TXD1////UART1_CTS_B/////GPIO4_IO24//////PDM_BIT2</t>
  </si>
  <si>
    <t>SAI2_MCLK/SAI5_MCLK//ENET_1588_EVENT3_IN///FLEXCAN2_RX////ENET_1588_EVENT3_AUX_IN/////GPIO4_IO27//////SAI3_MCLK</t>
  </si>
  <si>
    <t>SAI2_TXC/SAI5_TXD2///FLEXCAN1_RX/////GPIO4_IO25//////PDM_BIT1</t>
  </si>
  <si>
    <t>SAI2_RXD0/SAI5_TXD0//ENET_1588_EVENT2_OUT///SAI2_TXD1////UART1_RTS_B/////GPIO4_IO23//////PDM_BIT3</t>
  </si>
  <si>
    <t>SAI2_TXD0/SAI5_TXD3//ENET_1588_EVENT2_IN///FLEXCAN2_TX////ENET_1588_EVENT2_AUX_IN/////GPIO4_IO26//////SRC_BOOT_MODE4</t>
  </si>
  <si>
    <t>SAI1_RXD4/SAI6_TXC//SAI6_RXC////ENET1_RGMII_RD0/////GPIO4_IO06</t>
  </si>
  <si>
    <t>SAI1_RXD6/SAI6_TXFS//SAI6_RXFS////ENET1_RGMII_RD2/////GPIO4_IO08</t>
  </si>
  <si>
    <t>SAI1_RXD7/SAI6_MCLK//SAI1_TXFS///SAI1_TXD4////ENET1_RGMII_RD3/////GPIO4_IO09</t>
  </si>
  <si>
    <t>SAI1_RXD5/SAI6_TXD0//SAI6_RXD0///SAI1_RXFS////ENET1_RGMII_RD1/////GPIO4_IO07</t>
  </si>
  <si>
    <t>SAI1_TXD5/SAI6_RXD0//SAI6_TXD0////ENET1_RGMII_TXC/////GPIO4_IO17</t>
  </si>
  <si>
    <t>SAI1_TXD4/SAI6_RXC//SAI6_TXC////ENET1_RGMII_TX_CTL/////GPIO4_IO16</t>
  </si>
  <si>
    <t>SAI1_TXD7/SAI6_MCLK///PDM_CLK////ENET1_TX_ER/////GPIO4_IO19</t>
  </si>
  <si>
    <t>ECSPI1_SCLK/UART3_RXD//I2C1_SCL///SAI7_RXFS/////GPIO5_IO06</t>
  </si>
  <si>
    <t>ECSPI1_SS0/UART3_RTS_B//I2C2_SDA///SAI7_TXFS/////GPIO5_IO09</t>
  </si>
  <si>
    <t>SAI1_TXD6/SAI6_RXFS//SAI6_TXFS////ENET1_RX_ER/////GPIO4_IO18</t>
  </si>
  <si>
    <t>ECSPI1_MISO/UART3_CTS_B//I2C2_SCL///SAI7_RXD0/////GPIO5_IO08</t>
  </si>
  <si>
    <t>ECSPI1_MOSI/UART3_TXD//I2C1_SDA///SAI7_RXC/////GPIO5_IO07</t>
  </si>
  <si>
    <t>UART2_RXD/ECSPI3_MISO///GPT1_COMPARE3/////GPIO5_IO24</t>
  </si>
  <si>
    <t>UART2_TXD/ECSPI3_SS0///GPT1_COMPARE2/////GPIO5_IO25</t>
  </si>
  <si>
    <t>UART3_RXD/UART1_CTS_B//SD3_RESET_B///GPT1_CAPTURE2////FLEXCAN2_TX/////GPIO5_IO26</t>
  </si>
  <si>
    <t>UART3_TXD/UART1_RTS_B//SD3_VSELECT///GPT1_CLK////FLEXCAN2_RX/////GPIO5_IO27</t>
  </si>
  <si>
    <t>UART4_TXD/UART2_RTS_B///GPT1_CAPTURE1////I2C6_SDA/////GPIO5_IO29</t>
  </si>
  <si>
    <t>UART4_RXD/UART2_CTS_B//PCIE1_CLKREQ_B///GPT1_COMPARE1////I2C6_SCL/////GPIO5_IO28</t>
  </si>
  <si>
    <t>LVDS2_TX0_P/*/DSI_D0_P</t>
  </si>
  <si>
    <t>LVDS2_TX0_N/*/DSI_D0_N</t>
  </si>
  <si>
    <t>LVDS2_TX1_P/*/DSI_D1_P</t>
  </si>
  <si>
    <t>LVDS2_TX1_N/*/DSI_D1_N</t>
  </si>
  <si>
    <t>LVDS2_TX3_P/*/DSI_D3_P</t>
  </si>
  <si>
    <t>LVDS2_TX3_N/*/DSI_D3_N</t>
  </si>
  <si>
    <t>LVDS2_CLK_P/*/DSI_D2_P</t>
  </si>
  <si>
    <t>LVDS2_CLK_N/*/DSI_D2_N</t>
  </si>
  <si>
    <t>SPDIF_RX/PWM2_OUT//I2C5_SDA///GPT1_COMPARE2////FLEXCAN1_RX/////GPIO5_IO04</t>
  </si>
  <si>
    <t>LVDS2_TX2_N/*/DSI_CLK_N</t>
  </si>
  <si>
    <t>GPIO1_IO11/USB2_OTG_ID//PWM2_OUT////SD3_VSELECT</t>
  </si>
  <si>
    <t>LVDS2_TX2_P/*/DSI_CLK_P</t>
  </si>
  <si>
    <t>SPDIF_EXT_CLK/PWM1_OUT///GPT1_COMPARE3/////GPIO5_IO05</t>
  </si>
  <si>
    <t>SPDIF_TX/PWM3_OUT//I2C5_SCL///GPT1_COMPARE1////FLEXCAN1_TX/////GPIO5_IO03</t>
  </si>
  <si>
    <t>GPIO1_IO15/USB2_OTG_OC////SD3_WP/////PWM4_OUT//////CLKO2</t>
  </si>
  <si>
    <t>GPIO1_IO14/USB2_OTG_PWR////SD3_CD_B/////PWM3_OUT//////CLKO1</t>
  </si>
  <si>
    <t>GPIO1_IO12/USB1_OTG_PWR/////SDMA2_EXT_EVENT1</t>
  </si>
  <si>
    <t>GPIO1_IO10/USB1_OTG_ID//PWM3_OUT</t>
  </si>
  <si>
    <t>GPIO1_IO07/ENET_MDIO///ISP_FLASH_TRIG_1/////SD1_WP//////EXT_CLK4</t>
  </si>
  <si>
    <t>GPIO1_IO06/ENET_MDC///ISP_SHUTTER_TRIG_1/////SD1_CD_B//////EXT_CLK3</t>
  </si>
  <si>
    <t>GPIO1_IO08/ENET_1588_EVENT0_IN//PWM1_OUT///ISP_PRELIGHT_TRIG_1////ENET_1588_EVENT0_AUX_IN/////SD2_RESET_B</t>
  </si>
  <si>
    <t>GPIO1_IO05/M7_NMI///ISP_FL_TRIG_1/////PMIC_READY</t>
  </si>
  <si>
    <t>GPIO1_IO01/PWM1_OUT///ISP_SHUTTER_TRIG_0/////REF_CLK_24M//////EXT_CLK2</t>
  </si>
  <si>
    <t>CSI_P2_D3_N</t>
  </si>
  <si>
    <t>CSI_P2_D3_P</t>
  </si>
  <si>
    <t>CSI_P2_D1_N</t>
  </si>
  <si>
    <t>CSI_P2_D1_P</t>
  </si>
  <si>
    <t>CSI_P2_D0_N</t>
  </si>
  <si>
    <t>CSI_P2_D0_P</t>
  </si>
  <si>
    <t>CSI_P2_D2_N</t>
  </si>
  <si>
    <t>CSI_P2_D2_P</t>
  </si>
  <si>
    <t>PMIC_RST</t>
  </si>
  <si>
    <t>EC</t>
  </si>
  <si>
    <t>WBD</t>
  </si>
  <si>
    <t xml:space="preserve">Connect to J1.29 for BT host wake </t>
  </si>
  <si>
    <t xml:space="preserve">Connect to J1.29 for WIFI host wake </t>
  </si>
  <si>
    <t xml:space="preserve">Pull low to hold SOC in reset state
Pulse low for Warm reboot - Not Recommended. </t>
  </si>
  <si>
    <t>Important Note</t>
  </si>
  <si>
    <t>Will change level according to J1.90 NVCC_SD2_1V8_3V3;</t>
  </si>
  <si>
    <t>External SD card detect input; 
Add 10K external pull up to J1.90</t>
  </si>
  <si>
    <t>EC - Do not connect;
No EC - connect to J1.27 for 3.3V ENET pins level or 1.8/2.5V</t>
  </si>
  <si>
    <t>Need to supply 100MHz PCIe clock reference;
If PCIe not used disable in DTS otherwise kerenl boot will be stuck.</t>
  </si>
  <si>
    <t>See J1.51</t>
  </si>
  <si>
    <t>see J1.54</t>
  </si>
  <si>
    <t>If CSI_P1 not used connect to ground;</t>
  </si>
  <si>
    <t>Power output for SD2 pins referecnce - set on DART PMIC;</t>
  </si>
  <si>
    <t>Add external 10K pull down;</t>
  </si>
  <si>
    <t>AC</t>
  </si>
  <si>
    <t xml:space="preserve">DMIC input is 1.8V level; Add ~500 Ohm voltage divder </t>
  </si>
  <si>
    <t>DMIC output 3.3V level</t>
  </si>
  <si>
    <t xml:space="preserve">Add 10K pull up to J1.27 NVCC_3V3 </t>
  </si>
  <si>
    <t>Add 10K pull down;</t>
  </si>
  <si>
    <t>Connect to GND;</t>
  </si>
  <si>
    <t>HDMI external reference clock input (e.g. DSC1104CE2-027.0000T)</t>
  </si>
  <si>
    <t>Used as console debug on Variscite release;</t>
  </si>
  <si>
    <t>Used on DART for BT communication; If BT not required internal 
buffer can be disabled and pin function released to customer usage;</t>
  </si>
  <si>
    <t>Internal regulator output; Can be used to switch active termination 
for HDMI; See DART-MX8MP sheet for different usage.</t>
  </si>
  <si>
    <t>LD</t>
  </si>
  <si>
    <t>No LD configuration MIPI DSI exposed</t>
  </si>
  <si>
    <t>5V tolerant; VBUS detect input</t>
  </si>
  <si>
    <t>USB2 PHY native ID analog input; No GPIO function;</t>
  </si>
  <si>
    <t>Internal 3.3V switching regulator output; Valid with VBAT.
Should be connected to SNVS#V3 input;</t>
  </si>
  <si>
    <t xml:space="preserve">Leave Floating; </t>
  </si>
  <si>
    <t>If CSI_P2 not used connect to ground;</t>
  </si>
  <si>
    <t>Used internally to control BT UART buffer; When low buffer enabled;</t>
  </si>
  <si>
    <t>Used internally to control internal regulator; 
Do not altering pinmux; 
As I2C avoid acessing address 0x60</t>
  </si>
  <si>
    <t>SNVS domain power input; Tie to J3.69 VBAT_3V3</t>
  </si>
  <si>
    <t>SNVS domain power output 1.8V</t>
  </si>
  <si>
    <t xml:space="preserve">Only input (runs on SNVS domain) to wake from "poweroff" </t>
  </si>
  <si>
    <t>Power output from PMIC; Powers all 3.3V Ios;
Recommend to use as base board 3.3V regulator enable;</t>
  </si>
  <si>
    <t>Pull low to hold SOC in reset state
Pulse low for Warm reboot.</t>
  </si>
  <si>
    <t>Pulse low for cold reboot.</t>
  </si>
  <si>
    <t>Recommend using as WDOG_B to cold reset the DART with 
internal watch dog event;</t>
  </si>
  <si>
    <t>Need to supply 100MHz PCIe clock reference;</t>
  </si>
  <si>
    <t>Used internally for Audio Codec configuration; 
Do not altering pinmux with AC configuration; 
As I2C avoid acessing address 0x1A
Always have 10K pull up on DART</t>
  </si>
  <si>
    <t>WBD or EC</t>
  </si>
  <si>
    <t xml:space="preserve">Used internally to control WIFI and Ethernet PHY power; </t>
  </si>
  <si>
    <t>Used internally as DSI-LVDS bridge reset control;</t>
  </si>
  <si>
    <t>Will change level according to J1.90 NVCC_SD2_1V8_3V3;
Recommend using SD2_RESET_B for external SD card power cycle.</t>
  </si>
  <si>
    <t xml:space="preserve">Used internally to control Ethernet PHY power; </t>
  </si>
  <si>
    <t>line</t>
  </si>
  <si>
    <t>Latched with POR_B rise + 1ms; Can drive before to correct value only.
Being driven internally by pin J2.71 BOOT_CFG13 during POR_B low + 50ms via 3state buffer; Required for compatability to DT8M;</t>
  </si>
  <si>
    <t>Latched with POR_B rise + 1ms; Can drive before to correct value only.</t>
  </si>
  <si>
    <t>DART 
Internal Usage</t>
  </si>
  <si>
    <t>Customer 
Usage</t>
  </si>
  <si>
    <t>SD1_DATA7_1V8</t>
  </si>
  <si>
    <t>SD1_DATA7_1V8/////GPIO2_IO09_1V8</t>
  </si>
  <si>
    <t>PCIE2_RX_N</t>
  </si>
  <si>
    <t>PCIE2_RX_P</t>
  </si>
  <si>
    <t>PCIE2_TX_N</t>
  </si>
  <si>
    <t>PCIE2_TX_P</t>
  </si>
  <si>
    <t>Runs @ J1.31 level</t>
  </si>
  <si>
    <t>No EC Runs @ J1.31 level</t>
  </si>
  <si>
    <t>No EC Runs @ J1.31 level
With no EC SOC pin output via EMI filter having ~2ns delay; 
required for EMI and delay for RGMII interface;</t>
  </si>
  <si>
    <t xml:space="preserve">Pull low to hold DART internal regulators OFF
Pulse low for cold reboot - Recommended method. </t>
  </si>
  <si>
    <t>Pull low to hold DART internal regulators OFF
Pulse low for cold reboot.
As a PMIC input can be programmed to Cold/Warm/No reset; Default Cold reset;</t>
  </si>
  <si>
    <t>SD1_RESET_B/ENET1_IN=ENET1_TX_CLK,OUT=ENET_REF_CLK_ROOT///I2C3_SCL////UART3_RTS_B/////GPIO2_IO10</t>
  </si>
  <si>
    <t>Do not use I2C1 function; Reserved for DART on non exposed pins;</t>
  </si>
  <si>
    <t>WBD or WB</t>
  </si>
  <si>
    <t>Delta to 
DT8MM</t>
  </si>
  <si>
    <t xml:space="preserve">Delta to 
DT8MP </t>
  </si>
  <si>
    <t>Delta to 
DT8M</t>
  </si>
  <si>
    <t>With WB configuration run @ 3.3V; Otherwise @ 1.8V
Runs on the same level of selected WIFI module.</t>
  </si>
  <si>
    <t>Runs @ 3.3V  level via TXS0102YZPR level translator</t>
  </si>
  <si>
    <t>No DSCM</t>
  </si>
  <si>
    <t>With DSCM (DSI Compatible mode) MIPI DSI will appear on same pins as DT8M &amp; DT8MM</t>
  </si>
  <si>
    <t>PCIE2_REF_CLK_N</t>
  </si>
  <si>
    <t>PCIE2_REF_CLK_P</t>
  </si>
  <si>
    <t>Function as EARC_P_UTIL</t>
  </si>
  <si>
    <t>Function as EARC_N_HPD</t>
  </si>
  <si>
    <t>CSI_P2_CK_N</t>
  </si>
  <si>
    <t>CSI_P2_CK_P</t>
  </si>
  <si>
    <t>DSI_D0_N</t>
  </si>
  <si>
    <t>DSI_D0_P</t>
  </si>
  <si>
    <t>DSI_D2_N</t>
  </si>
  <si>
    <t>DSI_D1_N</t>
  </si>
  <si>
    <t>DSI_D2_P</t>
  </si>
  <si>
    <t>DSI_D1_P</t>
  </si>
  <si>
    <t>DSI_D3_N</t>
  </si>
  <si>
    <t>DSI_D3_P</t>
  </si>
  <si>
    <t>GPIO1_IO02/WDOG_B///ISP_FLASH_TRIG_0/////WDOG_ANY///////SJC_DE_B</t>
  </si>
  <si>
    <t>Requires DC coupled signal path; No DP/eDP capability.</t>
  </si>
  <si>
    <t xml:space="preserve">Power output from DART PMIC LDO for SAI1 and SAI5 pins level.
During power up phase biased to 1.8V until U-BOOT initialises the LDO to the required voltage;  
On DT8MCustom &lt; V2.x initialised to 3.3V 
On DT8MCustom &gt;= V2.x initialised to 1.8V </t>
  </si>
  <si>
    <t xml:space="preserve">IO level follows J2.41 NVCC_SAI1_SAI5;
While POR_B asserted + 50ms, low impedance drivers should be disabled! </t>
  </si>
  <si>
    <t xml:space="preserve">IO level follows J2.41 NVCC_SAI1_SAI5;
While POR_B asserted + 50ms, low impedance drivers should be disabled! 
Internal buffer connected to this pin drives BOOT_MODE0, latched with POR_B rise. 
This sets boot source. </t>
  </si>
  <si>
    <t>DSCM configuration MIPI DSI exposed</t>
  </si>
  <si>
    <t xml:space="preserve">Delta to 
DT8MM </t>
  </si>
  <si>
    <t>10K DART internal Pull down included;
Exposed for BDSL.</t>
  </si>
  <si>
    <t xml:space="preserve">Exposed QSPIA @ 1.8V </t>
  </si>
  <si>
    <t>Exposed QSPIA @ 1.8V 
Usable only with eMMC assembly @ 1.8V</t>
  </si>
  <si>
    <t>NVCC_SNVS</t>
  </si>
  <si>
    <t xml:space="preserve">Run at 1.8V
PMIC_ON_REQ replaced with PMIC_RST_B </t>
  </si>
  <si>
    <t>YES - FHD</t>
  </si>
  <si>
    <t>YES - 4K</t>
  </si>
  <si>
    <t>X3 (SD Card interface not shared with WIFI)
USDHC1 - WIFI
USDHC2 - Ext. SD 
USDHC3 - eMMC/NAND(currently not supported)</t>
  </si>
  <si>
    <t>X3 (SD Card interface not shared with WIFI)
USDHC1 - WIFI
USDHC2 - Ext. SD
USDHC3 - eMMC</t>
  </si>
  <si>
    <t xml:space="preserve">3.5V - 5V </t>
  </si>
  <si>
    <t>All with 4lanes</t>
  </si>
  <si>
    <t>&lt;&lt; Highlight</t>
  </si>
  <si>
    <t>Pin#</t>
  </si>
  <si>
    <t>SOM_PIN</t>
  </si>
  <si>
    <t>Alternate Function for Selected SOM (Cell E1)</t>
  </si>
  <si>
    <t>J13</t>
  </si>
  <si>
    <t>J1.79</t>
  </si>
  <si>
    <t>J1.48</t>
  </si>
  <si>
    <t>J1.84</t>
  </si>
  <si>
    <t>J18</t>
  </si>
  <si>
    <t>DART_MX8M</t>
  </si>
  <si>
    <t>DART_MX8MM</t>
  </si>
  <si>
    <t>DART_MX8MP</t>
  </si>
  <si>
    <t>GPIO1_IO00/ENET_PHY_REF_CLK_ROOT_OUT/////~REF_CLK_32K//////EXT_CLK1</t>
  </si>
  <si>
    <t>ECSPI2_MOSI/~UART4_TXD/////GPIO5_IO11</t>
  </si>
  <si>
    <t>ECSPI2_MISO/~UART4_CTS_B/////GPIO5_IO12</t>
  </si>
  <si>
    <t>ECSPI2_SCLK/~UART4_RXD/////GPIO5_IO10</t>
  </si>
  <si>
    <t>ECSPI2_SS0/~UART4_RTS_B/////GPIO5_IO13</t>
  </si>
  <si>
    <t>SAI1_RXD1/SAI5_RXD1/////GPIO4_IO03//////~BOOT_CFG01</t>
  </si>
  <si>
    <t>SAI1_RXD0/SAI5_RXD0/////GPIO4_IO02//////~BOOT_CFG00</t>
  </si>
  <si>
    <t>SAI1_RXD3/SAI5_RXD3/////GPIO4_IO05//////~BOOT_CFG03</t>
  </si>
  <si>
    <t>SAI1_RXD2/SAI5_RXD2/////GPIO4_IO04//////~BOOT_CFG02</t>
  </si>
  <si>
    <t>SAI1_RXD4/SAI6_TXC//SAI6_RXC/////GPIO4_IO06//////~BOOT_CFG04</t>
  </si>
  <si>
    <t>SAI1_RXD6/SAI6_TX_SYNC//SAI6_RXFS/////GPIO4_IO08//////~BOOT_CFG06</t>
  </si>
  <si>
    <t>SAI1_TXD1/SAI5_TXD1/////GPIO4_IO13//////~BOOT_CFG09</t>
  </si>
  <si>
    <t>SAI1_RXD7/SAI6_MCLK//SAI1_TXFS///SAI1_TXD4/////GPIO4_IO09//////~BOOT_CFG07</t>
  </si>
  <si>
    <t>SAI1_RXD5/SAI6_TXD0//SAI6_RXD0///SAI1_RXFS/////GPIO4_IO07//////~BOOT_CFG05</t>
  </si>
  <si>
    <t>SAI1_TXD0/SAI5_TXD0/////GPIO4_IO12//////~BOOT_CFG08</t>
  </si>
  <si>
    <t>SAI1_TXD5/SAI6_RXD0//SAI6_TXD0/////GPIO4_IO17//////~BOOT_CFG13</t>
  </si>
  <si>
    <t>SAI1_TXD7/SAI6_MCLK/////GPIO4_IO19//////~BOOT_CFG15</t>
  </si>
  <si>
    <t>SAI1_TXD2/SAI5_TXD2/////GPIO4_IO14//////~BOOT_CFG10</t>
  </si>
  <si>
    <t>SAI1_TXD6/SAI6_RXFS//SAI6_TXFS/////GPIO4_IO18//////~BOOT_CFG14</t>
  </si>
  <si>
    <t>~GPIO1_IO11/USB2_OTG_ID/////PMIC_READY</t>
  </si>
  <si>
    <t>~SPDIF_EXT_CLK/PWM1_OUT/////GPIO5_IO05</t>
  </si>
  <si>
    <t>~I2C3_SDA/PWM3_OUT//GPT3_CLK/////GPIO5_IO19</t>
  </si>
  <si>
    <t>~I2C3_SCL/PWM4_OUT//GPT2_CLK/////GPIO5_IO18</t>
  </si>
  <si>
    <t>~GPIO1_IO08/ENET1_1588_EVENT0_IN/////SD2_RESET_B</t>
  </si>
  <si>
    <t>~GPIO1_IO07/ENET_MDIO//////EXT_CLK4</t>
  </si>
  <si>
    <t>SAI1_RXD1/SAI5_RXD1///PDM_BIT1/////GPIO4_IO03//////~BOOT_CFG01</t>
  </si>
  <si>
    <t>SAI1_RXD0/SAI5_RXD0//SAI1_TXD1///PDM_BIT0/////GPIO4_IO02//////~BOOT_CFG00</t>
  </si>
  <si>
    <t>SAI1_RXD3/SAI5_RXD3///PDM_BIT3/////GPIO4_IO05//////~BOOT_CFG03</t>
  </si>
  <si>
    <t>SAI1_RXD2/SAI5_RXD2///PDM_BIT2/////GPIO4_IO04//////~BOOT_CFG02</t>
  </si>
  <si>
    <t>SAI1_TXD3/SAI5_TXD3/////GPIO4_IO15//////~BOOT_CFG11</t>
  </si>
  <si>
    <t>SAI1_TXD4/SAI6_RXC//SAI6_TXC/////GPIO4_IO16//////~BOOT_CFG12</t>
  </si>
  <si>
    <t>SAI1_TXD7/SAI6_MCLK///PDM_CLK/////GPIO4_IO19//////~BOOT_CFG15</t>
  </si>
  <si>
    <t>SPDIF_EXT_CLK/PWM1_OUT/////~GPIO5_IO05</t>
  </si>
  <si>
    <t xml:space="preserve">DART Note </t>
  </si>
  <si>
    <t>BT_UART4_TX</t>
  </si>
  <si>
    <t>BT_UART4_CTS_B</t>
  </si>
  <si>
    <t>BT_UART4_RX</t>
  </si>
  <si>
    <t>BT_UART4_RTS_B</t>
  </si>
  <si>
    <t>J12</t>
  </si>
  <si>
    <t>J22</t>
  </si>
  <si>
    <t>J32</t>
  </si>
  <si>
    <t>J14</t>
  </si>
  <si>
    <t>J15</t>
  </si>
  <si>
    <t>J16</t>
  </si>
  <si>
    <t>J20</t>
  </si>
  <si>
    <t>J21</t>
  </si>
  <si>
    <t>J23</t>
  </si>
  <si>
    <t>J25</t>
  </si>
  <si>
    <t>J26</t>
  </si>
  <si>
    <t>J27</t>
  </si>
  <si>
    <t>J28</t>
  </si>
  <si>
    <t>J29</t>
  </si>
  <si>
    <t>J2.20</t>
  </si>
  <si>
    <t>J2.22</t>
  </si>
  <si>
    <t>J2.25</t>
  </si>
  <si>
    <t>J2.26</t>
  </si>
  <si>
    <t>J2.87</t>
  </si>
  <si>
    <t>J2.89</t>
  </si>
  <si>
    <t>J1.17</t>
  </si>
  <si>
    <t>J1.19</t>
  </si>
  <si>
    <t>J2.86</t>
  </si>
  <si>
    <t>J2.85</t>
  </si>
  <si>
    <t>J1.11</t>
  </si>
  <si>
    <t>J1.13</t>
  </si>
  <si>
    <t>J3.46</t>
  </si>
  <si>
    <t>J3.42</t>
  </si>
  <si>
    <t>J1.1</t>
  </si>
  <si>
    <t>J2.1</t>
  </si>
  <si>
    <t>J2.90</t>
  </si>
  <si>
    <t>J3.1</t>
  </si>
  <si>
    <t>J3.90</t>
  </si>
  <si>
    <t>conn</t>
  </si>
  <si>
    <t>pin</t>
  </si>
  <si>
    <t>J2.24</t>
  </si>
  <si>
    <t>Custom NetName</t>
  </si>
  <si>
    <t xml:space="preserve">Custom Note </t>
  </si>
  <si>
    <t>CAN_H</t>
  </si>
  <si>
    <t>CAN_L</t>
  </si>
  <si>
    <t>CAN_PHY.H</t>
  </si>
  <si>
    <t>CAN_PHY.L</t>
  </si>
  <si>
    <t>J2.50</t>
  </si>
  <si>
    <t>J2.70</t>
  </si>
  <si>
    <t>J2.48</t>
  </si>
  <si>
    <t>J2.58</t>
  </si>
  <si>
    <t>J2.56</t>
  </si>
  <si>
    <t>J2.52</t>
  </si>
  <si>
    <t>J2.60</t>
  </si>
  <si>
    <t>J2.54</t>
  </si>
  <si>
    <t>J1.26</t>
  </si>
  <si>
    <t>J2.40</t>
  </si>
  <si>
    <t>J2.34</t>
  </si>
  <si>
    <t>J2.36</t>
  </si>
  <si>
    <t>J2.42</t>
  </si>
  <si>
    <t>J2.38</t>
  </si>
  <si>
    <t>J2.44</t>
  </si>
  <si>
    <t>J2.46</t>
  </si>
  <si>
    <t xml:space="preserve">Connected to CAN PHY driven by MCP2518 (SPI based controller) </t>
  </si>
  <si>
    <t>SAI1_TXD4(GPIO4_IO16)</t>
  </si>
  <si>
    <t>SAI1_TXD0(GPIO4_IO12)</t>
  </si>
  <si>
    <t>SAI1_TXC(GPIO4_IO11)</t>
  </si>
  <si>
    <t>SAI1_RXD0(GPIO4_IO02)</t>
  </si>
  <si>
    <t>SAI1_TXFS(GPIO4_IO10)</t>
  </si>
  <si>
    <t>SAI1_MCLK(GPIO4_IO20)</t>
  </si>
  <si>
    <t>J2.74</t>
  </si>
  <si>
    <t>J2.72</t>
  </si>
  <si>
    <t>J2.64</t>
  </si>
  <si>
    <t>J2.55</t>
  </si>
  <si>
    <t>J2.77</t>
  </si>
  <si>
    <t>J2.61</t>
  </si>
  <si>
    <t>J2.82</t>
  </si>
  <si>
    <t>SD2_WP(GPIO2_IO20)</t>
  </si>
  <si>
    <t>J1.23</t>
  </si>
  <si>
    <t>J1.29</t>
  </si>
  <si>
    <t>J1.25</t>
  </si>
  <si>
    <t>J1.24</t>
  </si>
  <si>
    <t>J2.79</t>
  </si>
  <si>
    <t>J2.83</t>
  </si>
  <si>
    <t>J2.81</t>
  </si>
  <si>
    <t>J3.30</t>
  </si>
  <si>
    <t>J3.28</t>
  </si>
  <si>
    <t>J3.50</t>
  </si>
  <si>
    <t>J3.32</t>
  </si>
  <si>
    <t>J3.36</t>
  </si>
  <si>
    <t>J3.60</t>
  </si>
  <si>
    <t>J3.80</t>
  </si>
  <si>
    <t>J3.58</t>
  </si>
  <si>
    <t>J3.59</t>
  </si>
  <si>
    <t>J3.38</t>
  </si>
  <si>
    <t>J5</t>
  </si>
  <si>
    <t>L2</t>
  </si>
  <si>
    <t>L3</t>
  </si>
  <si>
    <t>L4</t>
  </si>
  <si>
    <t>R1</t>
  </si>
  <si>
    <t>R2</t>
  </si>
  <si>
    <t>R3</t>
  </si>
  <si>
    <t>R4</t>
  </si>
  <si>
    <t>R7</t>
  </si>
  <si>
    <t>R8</t>
  </si>
  <si>
    <t>R9</t>
  </si>
  <si>
    <t>R10</t>
  </si>
  <si>
    <t>J1.9</t>
  </si>
  <si>
    <t>J1.5</t>
  </si>
  <si>
    <t>J1.7</t>
  </si>
  <si>
    <t>J1.8</t>
  </si>
  <si>
    <t>J1.6</t>
  </si>
  <si>
    <t>J1.2</t>
  </si>
  <si>
    <t>J1.4</t>
  </si>
  <si>
    <t>J1.10</t>
  </si>
  <si>
    <t>J1.12</t>
  </si>
  <si>
    <t>J1.14</t>
  </si>
  <si>
    <t>J1.16</t>
  </si>
  <si>
    <t>J9</t>
  </si>
  <si>
    <t>CONN_SD2_DATA2</t>
  </si>
  <si>
    <t>CONN_SD2_DATA3</t>
  </si>
  <si>
    <t>CONN_SD2_CMD</t>
  </si>
  <si>
    <t>CONN_SD2_DATA0</t>
  </si>
  <si>
    <t>CONN_SD2_DATA1</t>
  </si>
  <si>
    <t>CONN_SD2_CD_B</t>
  </si>
  <si>
    <t>CONN_SD2_CLK</t>
  </si>
  <si>
    <t>J1.78</t>
  </si>
  <si>
    <t>J2.78</t>
  </si>
  <si>
    <t>J3.78</t>
  </si>
  <si>
    <t>J1.88</t>
  </si>
  <si>
    <t>J1.82</t>
  </si>
  <si>
    <t>J1.86</t>
  </si>
  <si>
    <t>J1.80</t>
  </si>
  <si>
    <t>J1.74</t>
  </si>
  <si>
    <t>LLINEIN</t>
  </si>
  <si>
    <t>RLINEIN</t>
  </si>
  <si>
    <t>J2.12</t>
  </si>
  <si>
    <t>J2.8</t>
  </si>
  <si>
    <t>J2.10</t>
  </si>
  <si>
    <t>J2.6</t>
  </si>
  <si>
    <t>J2.2</t>
  </si>
  <si>
    <t>J2.4</t>
  </si>
  <si>
    <t>I2C4_SDA_1V8</t>
  </si>
  <si>
    <t>I2C4_SCL_1V8</t>
  </si>
  <si>
    <t>CSI_P2_PWREN_1V8</t>
  </si>
  <si>
    <t>CSI_P2_RST_B_1V8</t>
  </si>
  <si>
    <t>CSI_P2_OPT_1V8</t>
  </si>
  <si>
    <t>CSI_P2_SYNC_1V8</t>
  </si>
  <si>
    <t>CSI_P2_TRIG_1V8</t>
  </si>
  <si>
    <t>CSI_P1_TRIG_1V8</t>
  </si>
  <si>
    <t>CSI_P1_SYNC_1V8</t>
  </si>
  <si>
    <t>CSI_P1_OPT_1V8</t>
  </si>
  <si>
    <t>CSI_P1_RST_B_1V8</t>
  </si>
  <si>
    <t>CSI_P1_PWREN_1V8</t>
  </si>
  <si>
    <t>I2C2_SCL_1V8</t>
  </si>
  <si>
    <t>I2C2_SDA_1V8</t>
  </si>
  <si>
    <t>J11</t>
  </si>
  <si>
    <t>J1.81</t>
  </si>
  <si>
    <t>J1.83</t>
  </si>
  <si>
    <t>J1.87</t>
  </si>
  <si>
    <t>J1.89</t>
  </si>
  <si>
    <t>J1.73</t>
  </si>
  <si>
    <t>J1.75</t>
  </si>
  <si>
    <t>J1.77</t>
  </si>
  <si>
    <t>J1.69</t>
  </si>
  <si>
    <t>J1.71</t>
  </si>
  <si>
    <t>Via buffer 3.3 to 1.8</t>
  </si>
  <si>
    <t>J3.3</t>
  </si>
  <si>
    <t>J2.66</t>
  </si>
  <si>
    <t>J2.32</t>
  </si>
  <si>
    <t>J2.30</t>
  </si>
  <si>
    <t>J2.68</t>
  </si>
  <si>
    <t>J2.59</t>
  </si>
  <si>
    <t>J3.76</t>
  </si>
  <si>
    <t>J3.88</t>
  </si>
  <si>
    <t>J3.82</t>
  </si>
  <si>
    <t>J3.70</t>
  </si>
  <si>
    <t>J3.72</t>
  </si>
  <si>
    <t>J3.84</t>
  </si>
  <si>
    <t>J3.86</t>
  </si>
  <si>
    <t>U32.DMIC</t>
  </si>
  <si>
    <t>Via voltage divider</t>
  </si>
  <si>
    <t>J2.14</t>
  </si>
  <si>
    <t>J2.16</t>
  </si>
  <si>
    <t>Via short resistor</t>
  </si>
  <si>
    <t xml:space="preserve">J19 </t>
  </si>
  <si>
    <t>HDMI_CON_D2_P</t>
  </si>
  <si>
    <t>HDMI_CON_D2_N</t>
  </si>
  <si>
    <t>HDMI_CON_D1_P</t>
  </si>
  <si>
    <t>HDMI_CON_D1_N</t>
  </si>
  <si>
    <t>HDMI_CON_D0_P</t>
  </si>
  <si>
    <t>HDMI_CON_D0_N</t>
  </si>
  <si>
    <t>HDMI_CON_CK_P</t>
  </si>
  <si>
    <t>HDMI_CON_CK_N</t>
  </si>
  <si>
    <t>HDMI_CEC_CON</t>
  </si>
  <si>
    <t>HDMI_UTILITY/HEAC+_CN</t>
  </si>
  <si>
    <t>HDMI_SCL_CON</t>
  </si>
  <si>
    <t>HDMI_SDA_CON</t>
  </si>
  <si>
    <t>HDMI_HPD/HEAC-_CN</t>
  </si>
  <si>
    <t>J2.43</t>
  </si>
  <si>
    <t>J2.45</t>
  </si>
  <si>
    <t>J2.31</t>
  </si>
  <si>
    <t>J2.29</t>
  </si>
  <si>
    <t>J2.33</t>
  </si>
  <si>
    <t>J2.35</t>
  </si>
  <si>
    <t>J2.49</t>
  </si>
  <si>
    <t>J2.51</t>
  </si>
  <si>
    <t>J2.19</t>
  </si>
  <si>
    <t>J2.27</t>
  </si>
  <si>
    <t>J2.15</t>
  </si>
  <si>
    <t>J2.17</t>
  </si>
  <si>
    <t>HDMI_D1/e_DP_LN1; Requires AC coupling and level termination;</t>
  </si>
  <si>
    <t>HDMI_D0/e_DP_LN2; Requires AC coupling and level termination;</t>
  </si>
  <si>
    <t>HDMI_D2/e_DP_LN0; Requires AC coupling and level termination;</t>
  </si>
  <si>
    <t>HDMI_TXC/e_DP_LN3; Requires AC coupling and level termination;</t>
  </si>
  <si>
    <t>DP_D0_B_P</t>
  </si>
  <si>
    <t>DP_D0_B_N</t>
  </si>
  <si>
    <t>DP_D1_B_P</t>
  </si>
  <si>
    <t>DP_D1_B_N</t>
  </si>
  <si>
    <t>DP_D2_B_P</t>
  </si>
  <si>
    <t>DP_D2_B_N</t>
  </si>
  <si>
    <t>DP_D3_B_P</t>
  </si>
  <si>
    <t>DP_D3_B_N</t>
  </si>
  <si>
    <t>DP_AUX_B_C_P</t>
  </si>
  <si>
    <t>DP_AUX_B_C_N</t>
  </si>
  <si>
    <t>DP_HPD_B</t>
  </si>
  <si>
    <t>Via HDMI/DP multiplexer and 
HDMI companigion chip; AC with level termination.
As of V1.4C DC coupled with no level terminationl;</t>
  </si>
  <si>
    <t>Via HDMI/DP multiplexer; AC coupled
As of V1.4C DC coupled with no level terminationl;</t>
  </si>
  <si>
    <t>HDMI_HPD_CON</t>
  </si>
  <si>
    <t>J2.21</t>
  </si>
  <si>
    <t>PCIE1_REFCLK100M_N</t>
  </si>
  <si>
    <t>PCIE1_REFCLK100M_P</t>
  </si>
  <si>
    <t>SAI1_RXD5(GPIO4_IO07)</t>
  </si>
  <si>
    <t>PCIE1_CRXM</t>
  </si>
  <si>
    <t>PCIE1_CRXP</t>
  </si>
  <si>
    <t>PCIE1_CTXM</t>
  </si>
  <si>
    <t>PCIE1_CTXP</t>
  </si>
  <si>
    <t>USB_MPCIE1_DM</t>
  </si>
  <si>
    <t>USB_MPCIE1_DP</t>
  </si>
  <si>
    <t>PCIE1_RST_B</t>
  </si>
  <si>
    <t>Sourced from AB-557-03-HCHC-F-L-C-T PCIe clock generator</t>
  </si>
  <si>
    <t>J2.69</t>
  </si>
  <si>
    <t>J1.60</t>
  </si>
  <si>
    <t>J1.62</t>
  </si>
  <si>
    <t xml:space="preserve">Requires AC coupling </t>
  </si>
  <si>
    <t>J1.57</t>
  </si>
  <si>
    <t>J1.59</t>
  </si>
  <si>
    <t>Sourced from USB hub Port 3 connected to DART USB2.0 port 2</t>
  </si>
  <si>
    <t>PCIE2_REFCLK100M_N</t>
  </si>
  <si>
    <t>PCIE2_REFCLK100M_P</t>
  </si>
  <si>
    <t>SAI1_TXD7(GPIO4_IO19)</t>
  </si>
  <si>
    <t>J2.76</t>
  </si>
  <si>
    <t>PCIE2_RST_B</t>
  </si>
  <si>
    <t>USB_MPCIE2_DM</t>
  </si>
  <si>
    <t>USB_MPCIE2_DP</t>
  </si>
  <si>
    <t>Sourced from USB hub Port 4 connected to DART USB2.0 port 2</t>
  </si>
  <si>
    <t>PCIE2_CRXM</t>
  </si>
  <si>
    <t>PCIE2_CRXP</t>
  </si>
  <si>
    <t>PCIE2_CTXM</t>
  </si>
  <si>
    <t>PCIE2_CTXP</t>
  </si>
  <si>
    <t>J1.63</t>
  </si>
  <si>
    <t>J1.65</t>
  </si>
  <si>
    <t>J1.66</t>
  </si>
  <si>
    <t>J1.68</t>
  </si>
  <si>
    <t>J10</t>
  </si>
  <si>
    <t>J2.88</t>
  </si>
  <si>
    <t>Debug UART over USB Bridge</t>
  </si>
  <si>
    <t>TP</t>
  </si>
  <si>
    <t xml:space="preserve"> QSPIA_DATA1-TP1 </t>
  </si>
  <si>
    <t xml:space="preserve"> QSPIA_DQS-TP1 </t>
  </si>
  <si>
    <t xml:space="preserve"> GPIO3_IO17-TP1 </t>
  </si>
  <si>
    <t xml:space="preserve"> QSPIB_DATA2-TP1 </t>
  </si>
  <si>
    <t xml:space="preserve"> QSPIA_DATA0-TP1 </t>
  </si>
  <si>
    <t xml:space="preserve"> QSPIB_DQS-TP1 </t>
  </si>
  <si>
    <t xml:space="preserve"> GPIO3_IO18-TP1 </t>
  </si>
  <si>
    <t xml:space="preserve"> QSPIA_DATA3-TP1 </t>
  </si>
  <si>
    <t xml:space="preserve"> QSPIB_SS0_B-TP1 </t>
  </si>
  <si>
    <t xml:space="preserve"> QSPIB_DATA1-TP1 </t>
  </si>
  <si>
    <t xml:space="preserve"> QSPIA_SS0_B-TP1 </t>
  </si>
  <si>
    <t xml:space="preserve"> QSPIA_DATA2-TP1 </t>
  </si>
  <si>
    <t xml:space="preserve"> QSPIB_SCLK-TP1 </t>
  </si>
  <si>
    <t xml:space="preserve"> QSPIB_DATA0-TP1 </t>
  </si>
  <si>
    <t xml:space="preserve"> GPIO3_IO16-TP1 </t>
  </si>
  <si>
    <t xml:space="preserve"> QSPIB_DATA3-TP1 </t>
  </si>
  <si>
    <t xml:space="preserve"> QSPIA_SCLK-TP1 </t>
  </si>
  <si>
    <t>J1.47</t>
  </si>
  <si>
    <t>J1.36</t>
  </si>
  <si>
    <t>J1.41</t>
  </si>
  <si>
    <t>J1.34</t>
  </si>
  <si>
    <t>J1.45</t>
  </si>
  <si>
    <t>J1.40</t>
  </si>
  <si>
    <t>J1.44</t>
  </si>
  <si>
    <t>J1.42</t>
  </si>
  <si>
    <t>J1.35</t>
  </si>
  <si>
    <t>J1.37</t>
  </si>
  <si>
    <t>J1.43</t>
  </si>
  <si>
    <t>J1.39</t>
  </si>
  <si>
    <t>J1.38</t>
  </si>
  <si>
    <t>J1.46</t>
  </si>
  <si>
    <t>J1.50</t>
  </si>
  <si>
    <t>J1.32</t>
  </si>
  <si>
    <t>U10</t>
  </si>
  <si>
    <t>J3.47</t>
  </si>
  <si>
    <t>J3.49</t>
  </si>
  <si>
    <t>J3.37</t>
  </si>
  <si>
    <t>J3.35</t>
  </si>
  <si>
    <t>J3.43</t>
  </si>
  <si>
    <t>J3.41</t>
  </si>
  <si>
    <t>USB2.0/3.0 hub 4 port</t>
  </si>
  <si>
    <t>J6</t>
  </si>
  <si>
    <t>J3.65</t>
  </si>
  <si>
    <t>J3.67</t>
  </si>
  <si>
    <t>Type-C Connector</t>
  </si>
  <si>
    <t>J3.61</t>
  </si>
  <si>
    <t>J3.55</t>
  </si>
  <si>
    <t>J3.53</t>
  </si>
  <si>
    <t xml:space="preserve">Requires cross over switch and AC coupling </t>
  </si>
  <si>
    <t>Type-C Controller</t>
  </si>
  <si>
    <t>U22</t>
  </si>
  <si>
    <t>ID</t>
  </si>
  <si>
    <t>INT_B</t>
  </si>
  <si>
    <t>SDA</t>
  </si>
  <si>
    <t>SCL</t>
  </si>
  <si>
    <t>J3.56</t>
  </si>
  <si>
    <t>J3.52</t>
  </si>
  <si>
    <t>GPIO1_IO01(PWM1_OUT)</t>
  </si>
  <si>
    <t>J3.14</t>
  </si>
  <si>
    <t>J3.12</t>
  </si>
  <si>
    <t>J3.18</t>
  </si>
  <si>
    <t>J3.16</t>
  </si>
  <si>
    <t>J3.29</t>
  </si>
  <si>
    <t>J3.31</t>
  </si>
  <si>
    <t>J3.25</t>
  </si>
  <si>
    <t>J3.64</t>
  </si>
  <si>
    <t xml:space="preserve">LVDS Panel PWM control </t>
  </si>
  <si>
    <t>J3.20</t>
  </si>
  <si>
    <t>J3.22</t>
  </si>
  <si>
    <t>J3.4</t>
  </si>
  <si>
    <t>J3.2</t>
  </si>
  <si>
    <t>J3.8</t>
  </si>
  <si>
    <t>J3.6</t>
  </si>
  <si>
    <t>J3.7</t>
  </si>
  <si>
    <t>J3.5</t>
  </si>
  <si>
    <t>J3.13</t>
  </si>
  <si>
    <t>J3.11</t>
  </si>
  <si>
    <t>J3.19</t>
  </si>
  <si>
    <t>J3.17</t>
  </si>
  <si>
    <t>SAI1_RXD3(GPIO4_IO05)</t>
  </si>
  <si>
    <t>J2.62</t>
  </si>
  <si>
    <t>J3.48</t>
  </si>
  <si>
    <t>Capacitive Touch interrupt</t>
  </si>
  <si>
    <t>Capacitive Touch reset</t>
  </si>
  <si>
    <t>U1</t>
  </si>
  <si>
    <t>Capacitive Touch Conector</t>
  </si>
  <si>
    <t xml:space="preserve">Resistive Touch Controller </t>
  </si>
  <si>
    <t>DIN</t>
  </si>
  <si>
    <t>CS_B</t>
  </si>
  <si>
    <t>SCLK</t>
  </si>
  <si>
    <t>DOUT</t>
  </si>
  <si>
    <t>PEN_IRQ_B</t>
  </si>
  <si>
    <t>J3.54</t>
  </si>
  <si>
    <t>GPLED1</t>
  </si>
  <si>
    <t>GPLED2</t>
  </si>
  <si>
    <t>GPLED3</t>
  </si>
  <si>
    <t>GPLED4</t>
  </si>
  <si>
    <t>SAI1_RXD1(GPIO4_IO03)</t>
  </si>
  <si>
    <t>SAI1_TXD2(GPIO4_IO14)</t>
  </si>
  <si>
    <t>SAI1_RXD2(GPIO4_IO04)</t>
  </si>
  <si>
    <t>SAI1_TXD5(GPIO4_IO17)</t>
  </si>
  <si>
    <t>J2.63</t>
  </si>
  <si>
    <t>J2.71</t>
  </si>
  <si>
    <t>Via buffer</t>
  </si>
  <si>
    <t>ONOFF SW</t>
  </si>
  <si>
    <t>J1.20</t>
  </si>
  <si>
    <t>BACK SW</t>
  </si>
  <si>
    <t>VOL DOWN SW</t>
  </si>
  <si>
    <t>VOL UP SW</t>
  </si>
  <si>
    <t>HOME SW</t>
  </si>
  <si>
    <t>SAI1_RXD4(GPIO4_IO06)</t>
  </si>
  <si>
    <t>SAI1_TXD3(GPIO4_IO15)</t>
  </si>
  <si>
    <t>SAI1_TXD6(GPIO4_IO18)</t>
  </si>
  <si>
    <t>SAI1_TXD1(GPIO4_IO13)</t>
  </si>
  <si>
    <t>Requires pullup definition on pad</t>
  </si>
  <si>
    <t>J2.65</t>
  </si>
  <si>
    <t>J2.73</t>
  </si>
  <si>
    <t>J2.80</t>
  </si>
  <si>
    <t>J2.67</t>
  </si>
  <si>
    <t>JTAG_NTRST</t>
  </si>
  <si>
    <t>Requires pull down 10K</t>
  </si>
  <si>
    <t>J2.3</t>
  </si>
  <si>
    <t>J2.9</t>
  </si>
  <si>
    <t>J2.7</t>
  </si>
  <si>
    <t>J2.5</t>
  </si>
  <si>
    <t>Need to disable BT to use other functions of pin.</t>
  </si>
  <si>
    <t>CAN-FD Controller MCP2518</t>
  </si>
  <si>
    <t>SDO</t>
  </si>
  <si>
    <t>SDI</t>
  </si>
  <si>
    <t>SCK</t>
  </si>
  <si>
    <t>INT0_B</t>
  </si>
  <si>
    <t>INT1_B</t>
  </si>
  <si>
    <t>TX_IRQ</t>
  </si>
  <si>
    <t>General IRQ</t>
  </si>
  <si>
    <t>U44</t>
  </si>
  <si>
    <t>xxx</t>
  </si>
  <si>
    <t>yyy</t>
  </si>
  <si>
    <t>RX_IRQ - On V2.x connected to GPIO</t>
  </si>
  <si>
    <t>Header
/ Function</t>
  </si>
  <si>
    <t>TX_IRQ - Currently not in used by Driver</t>
  </si>
  <si>
    <t>RX_IRQ - Being used by driver 
+ Crystal modified to 40MHz</t>
  </si>
  <si>
    <t xml:space="preserve">Remove R267 to use this header pin </t>
  </si>
  <si>
    <t xml:space="preserve">Remove R268 to use this header pin </t>
  </si>
  <si>
    <t>Power output from DART PMIC LDO4 
Sets levels for SAI1 and SAI5 pins 
During power up phase powered by 1.8V and under u-boot being set to required level;</t>
  </si>
  <si>
    <t>When Ethernet PHY not included on DART 
Need to power with required level for ENET pins</t>
  </si>
  <si>
    <t xml:space="preserve">X4 </t>
  </si>
  <si>
    <t xml:space="preserve">Not Exposed
BOOT_MODE3 exposed for BDSL </t>
  </si>
  <si>
    <t xml:space="preserve">Remove R229 to use header pin </t>
  </si>
  <si>
    <t xml:space="preserve">Remove R231 to use header pin </t>
  </si>
  <si>
    <t xml:space="preserve">Set EXP_CSI_BUF_EN_B High to use header pin </t>
  </si>
  <si>
    <t xml:space="preserve">Remove R204 to use header pin </t>
  </si>
  <si>
    <t xml:space="preserve">Remove R203 to use header pin </t>
  </si>
  <si>
    <t xml:space="preserve">Remove R202 to use header pin </t>
  </si>
  <si>
    <t>Remove R09 to use pin header</t>
  </si>
  <si>
    <t xml:space="preserve">To use as part of ECSPI1 SS remove R14 </t>
  </si>
  <si>
    <t>CAN-MX8MP_H</t>
  </si>
  <si>
    <t>CAN-MX8MP_L</t>
  </si>
  <si>
    <t>Connected to CAN PHY driven by DART-MX8MP FLEXCAN1</t>
  </si>
  <si>
    <t>J41</t>
  </si>
  <si>
    <t>EN_SOM_VBAT_3V3</t>
  </si>
  <si>
    <t>J1.72</t>
  </si>
  <si>
    <t>QSPI Header</t>
  </si>
  <si>
    <t>qspia</t>
  </si>
  <si>
    <t xml:space="preserve">Run @ 1.8V </t>
  </si>
  <si>
    <t>Run @ 1.8V</t>
  </si>
  <si>
    <t xml:space="preserve">Includes a pull down as an IO which is read by 
U-BOOT to distinguish on CustomBoard version </t>
  </si>
  <si>
    <t>EXP_CSI_P1_RST_B_1V8</t>
  </si>
  <si>
    <t>Connected to I2C expander</t>
  </si>
  <si>
    <t>EXP_CSI_P1_PWREN_1V8</t>
  </si>
  <si>
    <t>1.8V level</t>
  </si>
  <si>
    <t>EXP_CSI_P2_PWREN_1V8</t>
  </si>
  <si>
    <t>EXP_CSI_P2_RST_B_1V8</t>
  </si>
  <si>
    <t xml:space="preserve">Via buffer 3.3V to 1.8V output enable controlled by
EXP_CSI_BUF_EN_B </t>
  </si>
  <si>
    <t>1.8V Level</t>
  </si>
  <si>
    <t>See above</t>
  </si>
  <si>
    <t>EDP3_N</t>
  </si>
  <si>
    <t>EDP3_P</t>
  </si>
  <si>
    <t>EDP2_N</t>
  </si>
  <si>
    <t>EDP2_P</t>
  </si>
  <si>
    <t>EDP1_N</t>
  </si>
  <si>
    <t>EDP1_P</t>
  </si>
  <si>
    <t>EDP0_N</t>
  </si>
  <si>
    <t>EDP0_P</t>
  </si>
  <si>
    <t>EDP_AUX_P</t>
  </si>
  <si>
    <t>EDP_AUX_N</t>
  </si>
  <si>
    <t>EDP_HPD</t>
  </si>
  <si>
    <t>EPD_BL_EN</t>
  </si>
  <si>
    <t>EPD_BL_PWM</t>
  </si>
  <si>
    <t xml:space="preserve">eDP connector on BOT for DART-MX8M </t>
  </si>
  <si>
    <t>eDP connector on BOT for DART-MX8M 
Pulled up to VCC_3V3_EDP</t>
  </si>
  <si>
    <t>EXP_mPCIe1_RST_B</t>
  </si>
  <si>
    <t>EXP_mPCIe2_RST_B</t>
  </si>
  <si>
    <t>M.2. Connector</t>
  </si>
  <si>
    <t>CLKREQ_B</t>
  </si>
  <si>
    <t>J42</t>
  </si>
  <si>
    <t xml:space="preserve">DART-MX8MP MIPI-DSI </t>
  </si>
  <si>
    <t>DT8MP-DSI1_D3_N</t>
  </si>
  <si>
    <t>DT8MP-DSI1_D3_P</t>
  </si>
  <si>
    <t>DT8MP DSI exposed here with no DSCM configuration</t>
  </si>
  <si>
    <t xml:space="preserve">DT8MP DSI exposed here with no DSCM configuration
Via resistor R219 - Assembled by default </t>
  </si>
  <si>
    <t xml:space="preserve">By default not connected </t>
  </si>
  <si>
    <t xml:space="preserve">Connected by default for simple OTG interface </t>
  </si>
  <si>
    <t>USB2 PHY native ID analog input; No GPIO function;
General GPIO usage recommended</t>
  </si>
  <si>
    <t>EXP_CAPTOUCH_RST_B</t>
  </si>
  <si>
    <t>SW_BACK</t>
  </si>
  <si>
    <t>SW_VOLDN</t>
  </si>
  <si>
    <t>SW_HOME</t>
  </si>
  <si>
    <t>SW_VOLUP</t>
  </si>
  <si>
    <t>External pull up; 1.8V Level</t>
  </si>
  <si>
    <t>U59</t>
  </si>
  <si>
    <t>CAN PHY on FLEXCAN1 of DT8MP</t>
  </si>
  <si>
    <t>TXD</t>
  </si>
  <si>
    <t>RXD</t>
  </si>
  <si>
    <t>EXTERNAL 1G PHY</t>
  </si>
  <si>
    <t>U61</t>
  </si>
  <si>
    <t>RESET_N</t>
  </si>
  <si>
    <t>RXD0</t>
  </si>
  <si>
    <t>RXD1</t>
  </si>
  <si>
    <t>RXD2</t>
  </si>
  <si>
    <t>RXD3</t>
  </si>
  <si>
    <t>RX_CLK</t>
  </si>
  <si>
    <t>RX_DV</t>
  </si>
  <si>
    <t>TXD0</t>
  </si>
  <si>
    <t>TXD1</t>
  </si>
  <si>
    <t>TXD2</t>
  </si>
  <si>
    <t>TXD3</t>
  </si>
  <si>
    <t>GTX_CLK</t>
  </si>
  <si>
    <t>TX_EN</t>
  </si>
  <si>
    <t>MDIO</t>
  </si>
  <si>
    <t>MDC</t>
  </si>
  <si>
    <t>sai1</t>
  </si>
  <si>
    <t>Via option resistor; Connected by default;</t>
  </si>
  <si>
    <t xml:space="preserve">Via option resistor; </t>
  </si>
  <si>
    <t>EXP_ENET1_IO_LEVEL</t>
  </si>
  <si>
    <t>Connected to I2C expander after RC delay;</t>
  </si>
  <si>
    <t xml:space="preserve">This level control required to be LOW for DART_MX8M and DART_MX8MM, where SAI1 pins level are set on DART to 3.3V </t>
  </si>
  <si>
    <t>gpio</t>
  </si>
  <si>
    <t>Pinname mnemonics</t>
  </si>
  <si>
    <t>"/"</t>
  </si>
  <si>
    <t>Denote alternate function number 
"/" is ALT1
"////" is ALT4
None is ALT0</t>
  </si>
  <si>
    <t>"/*/"</t>
  </si>
  <si>
    <t>"~"</t>
  </si>
  <si>
    <t>Prefix points to an alternate function optionally used or shared on SOM;
Verify with SOM datasheet before using this pin;</t>
  </si>
  <si>
    <t>Not Connected
E.g. "NC/*/LVDS0_CH1_CLK_N" means that when "LD" LVDS Display option NOT included in the SOM configuration - this pin will not be connected</t>
  </si>
  <si>
    <t>Function of configurable IC 
E.g. "SAI3_RXC/GPT1_CAPTURE2//SAI5_RXC/////GPIO4_IO29/*/LINEIN1_LP"
" /*/LINEIN1_LP " - with "AC" Audio Codec configuration in the part number pin will expose the Audio Codec LINEIN1_LP IO
The "SAI3_RXC/GPT1_CAPTURE2//SAI5_RXC/////GPIO4_IO29" Altenate function of SOC pad SAI3_RXC cannot be used in the above case!</t>
  </si>
  <si>
    <t>DART-MX8MM (MINI)</t>
  </si>
  <si>
    <t>DART-MX8MP (PLUS)</t>
  </si>
  <si>
    <t>SOM Boards naming mnemonics</t>
  </si>
  <si>
    <t xml:space="preserve">Version </t>
  </si>
  <si>
    <t>Date</t>
  </si>
  <si>
    <t>Description</t>
  </si>
  <si>
    <t>1.0</t>
  </si>
  <si>
    <t xml:space="preserve">Preliminary </t>
  </si>
  <si>
    <t>Enable I/F search in SOM sheet column 'J'</t>
  </si>
  <si>
    <t>Updated DART Delta tab</t>
  </si>
  <si>
    <t>DT8MCustom-V2.x - Corrected J27 pinout</t>
  </si>
  <si>
    <t>SAI1_RXFS////ENET1_1588_EVENT0_IN/////GPIO4_IO00</t>
  </si>
  <si>
    <t>SAI1_RXC///PDM_CLK////ENET1_1588_EVENT0_OUT/////GPIO4_IO01</t>
  </si>
  <si>
    <t>SAI1_RXD1///PDM_BIT1////ENET1_1588_EVENT1_OUT/////GPIO4_IO03</t>
  </si>
  <si>
    <t>SAI1_RXD0//SAI1_TXD1///PDM_BIT0////ENET1_1588_EVENT1_IN/////GPIO4_IO02</t>
  </si>
  <si>
    <t>SAI1_RXD3///PDM_BIT3////ENET1_MDIO/////GPIO4_IO05</t>
  </si>
  <si>
    <t>SAI1_RXD2///PDM_BIT2////ENET1_MDC/////GPIO4_IO04</t>
  </si>
  <si>
    <t>SAI1_TXFS////ENET1_RGMII_RX_CTL/////GPIO4_IO10</t>
  </si>
  <si>
    <t>SAI1_TXD1////ENET1_RGMII_TD1/////GPIO4_IO13</t>
  </si>
  <si>
    <t>SAI1_TXD0////ENET1_RGMII_TD0/////GPIO4_IO12</t>
  </si>
  <si>
    <t>SAI1_TXC////ENET1_RGMII_RXC/////GPIO4_IO11</t>
  </si>
  <si>
    <t>SAI1_TXD3////ENET1_RGMII_TD3/////GPIO4_IO15</t>
  </si>
  <si>
    <t>SAI1_TXD2(BOOT_MODE0)////ENET1_RGMII_TD2/////GPIO4_IO14</t>
  </si>
  <si>
    <t>SAI1_MCLK//SAI1_TXC////ENET1_IN=ENET1_TX_CLK,OUT=ENET_REF_CLK_ROOTCLK/////GPIO4_IO20</t>
  </si>
  <si>
    <t>DART_MX8MP - removed SAI5_xx ALT functions from CPU SAI1_xx balls
[SOM pins J2.55,57,59,61,62,63,64,67,70,72,73,78,82]</t>
  </si>
  <si>
    <t>Pin has 4.99K pull up on DART</t>
  </si>
  <si>
    <t>DART_MX8MP - corrected note for pins J3.42, J3.46</t>
  </si>
  <si>
    <t>I2C3_SCL/PWM4_OUT//GPT2_CLK///ECSPI2_SCLK/////GPIO5_IO18</t>
  </si>
  <si>
    <t>I2C3_SDA/PWM3_OUT//GPT3_CLK///ECSPI2_MOSI/////GPIO5_IO19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</si>
</sst>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B1dd\-mmm\-yy"/>
  </numFmts>
  <fonts count="1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9"/>
      <color rgb="FF9C0006"/>
      <name val="Calibri"/>
      <family val="2"/>
      <charset val="177"/>
    </font>
    <font>
      <sz val="9"/>
      <color rgb="FF9C5700"/>
      <name val="Calibri"/>
      <family val="2"/>
      <charset val="177"/>
    </font>
    <font>
      <sz val="11"/>
      <color theme="1"/>
      <name val="Calibri"/>
      <family val="2"/>
      <charset val="177"/>
      <scheme val="minor"/>
    </font>
    <font>
      <sz val="9"/>
      <color rgb="FF006100"/>
      <name val="Calibri"/>
      <family val="2"/>
      <charset val="177"/>
    </font>
    <font>
      <sz val="24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b/>
      <sz val="24"/>
      <color rgb="FF3F3F76"/>
      <name val="Calibri"/>
      <family val="2"/>
      <scheme val="minor"/>
    </font>
    <font>
      <b/>
      <sz val="11"/>
      <color theme="0"/>
      <name val="Calibri"/>
      <family val="2"/>
      <charset val="177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FFFFCC"/>
      </patternFill>
    </fill>
    <fill>
      <patternFill patternType="solid">
        <fgColor theme="4"/>
        <bgColor theme="4"/>
      </patternFill>
    </fill>
  </fills>
  <borders count="41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indexed="64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3F3F3F"/>
      </left>
      <right style="thin">
        <color rgb="FF3F3F3F"/>
      </right>
      <top style="medium">
        <color indexed="64"/>
      </top>
      <bottom style="medium">
        <color indexed="64"/>
      </bottom>
      <diagonal/>
    </border>
    <border>
      <left style="thin">
        <color rgb="FF3F3F3F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3F3F3F"/>
      </left>
      <right style="thin">
        <color rgb="FF3F3F3F"/>
      </right>
      <top style="medium">
        <color indexed="64"/>
      </top>
      <bottom/>
      <diagonal/>
    </border>
    <border>
      <left style="medium">
        <color indexed="64"/>
      </left>
      <right style="thin">
        <color rgb="FF3F3F3F"/>
      </right>
      <top style="medium">
        <color indexed="64"/>
      </top>
      <bottom style="medium">
        <color indexed="64"/>
      </bottom>
      <diagonal/>
    </border>
    <border>
      <left style="thin">
        <color rgb="FF7F7F7F"/>
      </left>
      <right/>
      <top style="thin">
        <color rgb="FF7F7F7F"/>
      </top>
      <bottom style="thin">
        <color rgb="FF7F7F7F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 style="thin">
        <color theme="4"/>
      </left>
      <right/>
      <top style="thin">
        <color theme="4"/>
      </top>
      <bottom/>
      <diagonal/>
    </border>
    <border>
      <left/>
      <right/>
      <top style="thin">
        <color theme="4"/>
      </top>
      <bottom/>
      <diagonal/>
    </border>
    <border>
      <left/>
      <right style="thin">
        <color theme="4"/>
      </right>
      <top style="thin">
        <color theme="4"/>
      </top>
      <bottom/>
      <diagonal/>
    </border>
  </borders>
  <cellStyleXfs count="11">
    <xf numFmtId="0" fontId="0" fillId="0" borderId="0"/>
    <xf numFmtId="0" fontId="2" fillId="2" borderId="0" applyNumberFormat="0" applyBorder="0" applyAlignment="0" applyProtection="0"/>
    <xf numFmtId="0" fontId="3" fillId="5" borderId="1" applyNumberFormat="0" applyAlignment="0" applyProtection="0"/>
    <xf numFmtId="0" fontId="4" fillId="6" borderId="2" applyNumberFormat="0" applyAlignment="0" applyProtection="0"/>
    <xf numFmtId="0" fontId="5" fillId="6" borderId="1" applyNumberFormat="0" applyAlignment="0" applyProtection="0"/>
    <xf numFmtId="0" fontId="8" fillId="3" borderId="0" applyNumberFormat="0" applyBorder="0" applyAlignment="0" applyProtection="0"/>
    <xf numFmtId="0" fontId="9" fillId="4" borderId="0" applyNumberFormat="0" applyBorder="0" applyAlignment="0" applyProtection="0"/>
    <xf numFmtId="0" fontId="10" fillId="0" borderId="0"/>
    <xf numFmtId="0" fontId="11" fillId="2" borderId="0" applyNumberFormat="0" applyBorder="0" applyAlignment="0" applyProtection="0"/>
    <xf numFmtId="0" fontId="1" fillId="0" borderId="0"/>
    <xf numFmtId="0" fontId="1" fillId="7" borderId="3" applyNumberFormat="0" applyFont="0" applyAlignment="0" applyProtection="0"/>
  </cellStyleXfs>
  <cellXfs count="95">
    <xf numFmtId="0" fontId="0" fillId="0" borderId="0" xfId="0"/>
    <xf numFmtId="0" fontId="0" fillId="0" borderId="0" xfId="0" applyAlignment="1">
      <alignment horizontal="center"/>
    </xf>
    <xf numFmtId="0" fontId="0" fillId="0" borderId="4" xfId="0" applyBorder="1"/>
    <xf numFmtId="0" fontId="0" fillId="0" borderId="5" xfId="0" applyBorder="1"/>
    <xf numFmtId="0" fontId="0" fillId="0" borderId="5" xfId="0" applyBorder="1" applyAlignment="1">
      <alignment wrapText="1"/>
    </xf>
    <xf numFmtId="0" fontId="0" fillId="0" borderId="6" xfId="0" applyBorder="1"/>
    <xf numFmtId="0" fontId="0" fillId="0" borderId="4" xfId="0" applyBorder="1" applyAlignment="1">
      <alignment wrapText="1"/>
    </xf>
    <xf numFmtId="0" fontId="0" fillId="0" borderId="7" xfId="0" applyBorder="1"/>
    <xf numFmtId="0" fontId="0" fillId="0" borderId="8" xfId="0" applyBorder="1"/>
    <xf numFmtId="0" fontId="0" fillId="0" borderId="7" xfId="0" applyBorder="1" applyAlignment="1">
      <alignment wrapText="1"/>
    </xf>
    <xf numFmtId="0" fontId="0" fillId="0" borderId="8" xfId="0" applyBorder="1" applyAlignment="1">
      <alignment wrapText="1"/>
    </xf>
    <xf numFmtId="0" fontId="7" fillId="0" borderId="8" xfId="0" applyFont="1" applyBorder="1" applyAlignment="1">
      <alignment wrapText="1"/>
    </xf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3" xfId="0" applyBorder="1"/>
    <xf numFmtId="0" fontId="0" fillId="0" borderId="14" xfId="0" applyBorder="1"/>
    <xf numFmtId="0" fontId="0" fillId="0" borderId="16" xfId="0" applyBorder="1"/>
    <xf numFmtId="0" fontId="0" fillId="0" borderId="18" xfId="0" applyBorder="1"/>
    <xf numFmtId="0" fontId="0" fillId="0" borderId="19" xfId="0" applyBorder="1"/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27" xfId="0" applyBorder="1" applyAlignment="1">
      <alignment horizontal="center"/>
    </xf>
    <xf numFmtId="0" fontId="4" fillId="6" borderId="28" xfId="3" applyBorder="1" applyAlignment="1">
      <alignment horizontal="center" vertical="center"/>
    </xf>
    <xf numFmtId="0" fontId="4" fillId="6" borderId="28" xfId="3" applyBorder="1" applyAlignment="1">
      <alignment horizontal="center" vertical="center" wrapText="1"/>
    </xf>
    <xf numFmtId="0" fontId="4" fillId="6" borderId="29" xfId="3" applyBorder="1" applyAlignment="1">
      <alignment horizontal="center" vertical="center"/>
    </xf>
    <xf numFmtId="0" fontId="0" fillId="0" borderId="9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1" xfId="0" applyBorder="1" applyAlignment="1">
      <alignment horizontal="center"/>
    </xf>
    <xf numFmtId="0" fontId="4" fillId="6" borderId="30" xfId="3" applyBorder="1" applyAlignment="1">
      <alignment horizontal="center" vertical="center"/>
    </xf>
    <xf numFmtId="0" fontId="4" fillId="6" borderId="31" xfId="3" applyBorder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0" fontId="12" fillId="0" borderId="0" xfId="0" applyFont="1"/>
    <xf numFmtId="0" fontId="5" fillId="6" borderId="32" xfId="4" applyBorder="1"/>
    <xf numFmtId="0" fontId="6" fillId="0" borderId="8" xfId="0" applyFont="1" applyBorder="1" applyAlignment="1">
      <alignment horizontal="center" vertical="center" wrapText="1"/>
    </xf>
    <xf numFmtId="0" fontId="8" fillId="3" borderId="0" xfId="5" applyBorder="1" applyAlignment="1" applyProtection="1">
      <alignment horizontal="center"/>
      <protection locked="0"/>
    </xf>
    <xf numFmtId="0" fontId="2" fillId="2" borderId="3" xfId="1" applyBorder="1" applyAlignment="1" applyProtection="1">
      <alignment horizontal="center"/>
      <protection locked="0"/>
    </xf>
    <xf numFmtId="0" fontId="3" fillId="5" borderId="1" xfId="2" quotePrefix="1" applyProtection="1">
      <protection locked="0"/>
    </xf>
    <xf numFmtId="0" fontId="13" fillId="0" borderId="25" xfId="0" applyFont="1" applyBorder="1" applyAlignment="1">
      <alignment horizontal="center"/>
    </xf>
    <xf numFmtId="0" fontId="13" fillId="0" borderId="25" xfId="0" applyFont="1" applyBorder="1"/>
    <xf numFmtId="0" fontId="13" fillId="0" borderId="26" xfId="0" applyFont="1" applyBorder="1"/>
    <xf numFmtId="0" fontId="13" fillId="0" borderId="20" xfId="0" applyFont="1" applyBorder="1"/>
    <xf numFmtId="0" fontId="6" fillId="0" borderId="12" xfId="0" applyFont="1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21" xfId="0" applyBorder="1"/>
    <xf numFmtId="0" fontId="0" fillId="0" borderId="33" xfId="0" applyBorder="1"/>
    <xf numFmtId="0" fontId="6" fillId="0" borderId="15" xfId="0" applyFont="1" applyBorder="1" applyAlignment="1">
      <alignment horizontal="center"/>
    </xf>
    <xf numFmtId="0" fontId="0" fillId="0" borderId="34" xfId="0" applyBorder="1"/>
    <xf numFmtId="0" fontId="6" fillId="0" borderId="17" xfId="0" applyFont="1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22" xfId="0" applyBorder="1"/>
    <xf numFmtId="0" fontId="0" fillId="0" borderId="35" xfId="0" applyBorder="1"/>
    <xf numFmtId="0" fontId="0" fillId="0" borderId="0" xfId="0" applyProtection="1">
      <protection hidden="1"/>
    </xf>
    <xf numFmtId="0" fontId="0" fillId="0" borderId="13" xfId="0" applyBorder="1" applyAlignment="1">
      <alignment wrapText="1"/>
    </xf>
    <xf numFmtId="0" fontId="6" fillId="0" borderId="0" xfId="0" applyFont="1" applyAlignment="1">
      <alignment horizontal="center"/>
    </xf>
    <xf numFmtId="0" fontId="6" fillId="0" borderId="10" xfId="0" applyFont="1" applyBorder="1" applyAlignment="1">
      <alignment horizontal="center"/>
    </xf>
    <xf numFmtId="0" fontId="6" fillId="0" borderId="0" xfId="0" applyFont="1" applyAlignment="1">
      <alignment horizontal="left"/>
    </xf>
    <xf numFmtId="0" fontId="14" fillId="0" borderId="0" xfId="0" applyFont="1"/>
    <xf numFmtId="0" fontId="6" fillId="0" borderId="12" xfId="0" applyFont="1" applyBorder="1" applyAlignment="1">
      <alignment horizontal="left"/>
    </xf>
    <xf numFmtId="0" fontId="6" fillId="0" borderId="15" xfId="0" applyFont="1" applyBorder="1" applyAlignment="1">
      <alignment horizontal="left"/>
    </xf>
    <xf numFmtId="0" fontId="6" fillId="0" borderId="17" xfId="0" applyFont="1" applyBorder="1" applyAlignment="1">
      <alignment horizontal="left"/>
    </xf>
    <xf numFmtId="0" fontId="13" fillId="0" borderId="24" xfId="0" applyFont="1" applyBorder="1" applyAlignment="1">
      <alignment horizontal="center" wrapText="1"/>
    </xf>
    <xf numFmtId="0" fontId="6" fillId="0" borderId="36" xfId="0" applyFont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7" xfId="0" applyBorder="1"/>
    <xf numFmtId="0" fontId="0" fillId="0" borderId="18" xfId="0" applyBorder="1" applyAlignment="1">
      <alignment wrapText="1"/>
    </xf>
    <xf numFmtId="0" fontId="6" fillId="0" borderId="27" xfId="0" applyFont="1" applyBorder="1" applyAlignment="1">
      <alignment horizontal="center"/>
    </xf>
    <xf numFmtId="0" fontId="0" fillId="0" borderId="23" xfId="0" applyBorder="1"/>
    <xf numFmtId="0" fontId="0" fillId="0" borderId="0" xfId="0" applyAlignment="1">
      <alignment horizontal="left"/>
    </xf>
    <xf numFmtId="0" fontId="15" fillId="5" borderId="1" xfId="2" quotePrefix="1" applyFont="1" applyProtection="1">
      <protection locked="0"/>
    </xf>
    <xf numFmtId="0" fontId="2" fillId="2" borderId="0" xfId="1" applyProtection="1"/>
    <xf numFmtId="0" fontId="6" fillId="7" borderId="3" xfId="10" applyFont="1"/>
    <xf numFmtId="0" fontId="0" fillId="0" borderId="0" xfId="0" applyAlignment="1">
      <alignment wrapText="1"/>
    </xf>
    <xf numFmtId="0" fontId="0" fillId="0" borderId="8" xfId="0" applyBorder="1" applyAlignment="1">
      <alignment horizontal="center" wrapText="1"/>
    </xf>
    <xf numFmtId="0" fontId="6" fillId="7" borderId="3" xfId="10" applyFont="1" applyAlignment="1"/>
    <xf numFmtId="0" fontId="0" fillId="0" borderId="0" xfId="0" applyAlignment="1">
      <alignment horizontal="center" vertical="center" wrapText="1"/>
    </xf>
    <xf numFmtId="0" fontId="16" fillId="8" borderId="38" xfId="0" applyFont="1" applyFill="1" applyBorder="1"/>
    <xf numFmtId="0" fontId="16" fillId="8" borderId="39" xfId="0" applyFont="1" applyFill="1" applyBorder="1"/>
    <xf numFmtId="0" fontId="16" fillId="8" borderId="40" xfId="0" applyFont="1" applyFill="1" applyBorder="1"/>
    <xf numFmtId="0" fontId="0" fillId="0" borderId="38" xfId="0" quotePrefix="1" applyBorder="1" applyAlignment="1">
      <alignment horizontal="center"/>
    </xf>
    <xf numFmtId="164" fontId="0" fillId="0" borderId="39" xfId="0" applyNumberFormat="1" applyBorder="1"/>
    <xf numFmtId="0" fontId="0" fillId="0" borderId="40" xfId="0" applyBorder="1"/>
    <xf numFmtId="0" fontId="3" fillId="5" borderId="1" xfId="2" applyAlignment="1" applyProtection="1">
      <alignment horizontal="center" vertical="center"/>
      <protection locked="0"/>
    </xf>
    <xf numFmtId="0" fontId="3" fillId="5" borderId="32" xfId="2" applyBorder="1" applyProtection="1">
      <protection locked="0"/>
    </xf>
    <xf numFmtId="164" fontId="0" fillId="0" borderId="0" xfId="0" applyNumberFormat="1"/>
    <xf numFmtId="0" fontId="0" fillId="0" borderId="7" xfId="0" applyBorder="1" applyAlignment="1">
      <alignment vertical="center" wrapText="1"/>
    </xf>
    <xf numFmtId="15" fontId="0" fillId="0" borderId="0" xfId="0" applyNumberFormat="1"/>
  </cellXfs>
  <cellStyles count="11">
    <cellStyle name="Calculation" xfId="4" builtinId="22"/>
    <cellStyle name="Good" xfId="1" builtinId="26"/>
    <cellStyle name="Input" xfId="2" builtinId="20"/>
    <cellStyle name="Normal" xfId="0" builtinId="0"/>
    <cellStyle name="Normal 10 2 4" xfId="9" xr:uid="{00000000-0005-0000-0000-000001000000}"/>
    <cellStyle name="Normal 3" xfId="7" xr:uid="{00000000-0005-0000-0000-000002000000}"/>
    <cellStyle name="Note 2" xfId="10" xr:uid="{26F28A89-F6A0-4FBE-9480-090B45D53ED3}"/>
    <cellStyle name="Output" xfId="3" builtinId="21"/>
    <cellStyle name="טוב 2" xfId="8" xr:uid="{00000000-0005-0000-0000-000005000000}"/>
    <cellStyle name="ניטראלי 2" xfId="6" xr:uid="{00000000-0005-0000-0000-000006000000}"/>
    <cellStyle name="רע 2" xfId="5" xr:uid="{00000000-0005-0000-0000-000009000000}"/>
  </cellStyles>
  <dxfs count="16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auto="1"/>
        </left>
        <right/>
        <top style="thin">
          <color auto="1"/>
        </top>
        <bottom/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</dxfs>
  <tableStyles count="0" defaultTableStyle="TableStyleMedium2" defaultPivotStyle="PivotStyleLight16"/>
  <colors>
    <mruColors>
      <color rgb="FFFF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561975</xdr:colOff>
      <xdr:row>11</xdr:row>
      <xdr:rowOff>94130</xdr:rowOff>
    </xdr:from>
    <xdr:to>
      <xdr:col>1</xdr:col>
      <xdr:colOff>3945890</xdr:colOff>
      <xdr:row>11</xdr:row>
      <xdr:rowOff>1944520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8C4CD-B9C5-4584-958F-19CF8565F297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7828" y="4094630"/>
          <a:ext cx="3383915" cy="1850390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552450</xdr:colOff>
      <xdr:row>12</xdr:row>
      <xdr:rowOff>107576</xdr:rowOff>
    </xdr:from>
    <xdr:to>
      <xdr:col>1</xdr:col>
      <xdr:colOff>3933825</xdr:colOff>
      <xdr:row>12</xdr:row>
      <xdr:rowOff>1957966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9EC506-0EA9-44D8-8276-F6CFB28F5F31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58303" y="6113929"/>
          <a:ext cx="3381375" cy="1850390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533400</xdr:colOff>
      <xdr:row>13</xdr:row>
      <xdr:rowOff>78442</xdr:rowOff>
    </xdr:from>
    <xdr:to>
      <xdr:col>1</xdr:col>
      <xdr:colOff>3917315</xdr:colOff>
      <xdr:row>13</xdr:row>
      <xdr:rowOff>1937087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740DC9-8910-4D86-AAAA-E0C7FFCF292F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39253" y="8180295"/>
          <a:ext cx="3383915" cy="185864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Users\b00630\AppData\Local\Microsoft\Windows\Temporary%20Internet%20Files\Content.Outlook\IR1CFB4Q\mScale8Q_Pad_Ring_v0%201_01302016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TOC"/>
      <sheetName val="analysis"/>
      <sheetName val="ioring"/>
      <sheetName val="iomux"/>
      <sheetName val="note"/>
      <sheetName val="sa_pin"/>
      <sheetName val="die"/>
      <sheetName val="WEIM"/>
      <sheetName val="module"/>
      <sheetName val="instance"/>
      <sheetName val="pad_settings"/>
      <sheetName val="pads"/>
      <sheetName val="param"/>
      <sheetName val="gpr"/>
      <sheetName val="iomux_cell"/>
      <sheetName val="testbench"/>
      <sheetName val="hwctl"/>
      <sheetName val="observe"/>
      <sheetName val="scenario"/>
      <sheetName val="BGA19x19"/>
      <sheetName val="BGA12x12"/>
      <sheetName val="BGA19x19.RLC"/>
      <sheetName val="BGA12x12.RLC"/>
      <sheetName val="BSDL"/>
      <sheetName val="IBIS"/>
      <sheetName val="esd_var"/>
      <sheetName val="esd"/>
      <sheetName val="power"/>
      <sheetName val="pad_ports"/>
      <sheetName val="emi setting"/>
      <sheetName val="version"/>
      <sheetName val="goldSigs"/>
      <sheetName val="goldPort"/>
    </sheetNames>
    <sheetDataSet>
      <sheetData sheetId="0"/>
      <sheetData sheetId="1"/>
      <sheetData sheetId="2"/>
      <sheetData sheetId="3">
        <row r="77">
          <cell r="R77">
            <v>0</v>
          </cell>
          <cell r="S77">
            <v>0</v>
          </cell>
          <cell r="T77">
            <v>0</v>
          </cell>
          <cell r="U77">
            <v>0</v>
          </cell>
          <cell r="V77">
            <v>0</v>
          </cell>
          <cell r="W77">
            <v>0</v>
          </cell>
          <cell r="X77">
            <v>0</v>
          </cell>
          <cell r="Y77">
            <v>0</v>
          </cell>
          <cell r="Z77">
            <v>0</v>
          </cell>
          <cell r="AA77">
            <v>0</v>
          </cell>
          <cell r="AB77">
            <v>0</v>
          </cell>
          <cell r="AC77">
            <v>0</v>
          </cell>
          <cell r="AD77">
            <v>0</v>
          </cell>
          <cell r="AE77">
            <v>0</v>
          </cell>
          <cell r="AF77">
            <v>0</v>
          </cell>
          <cell r="AG77">
            <v>0</v>
          </cell>
          <cell r="AH77">
            <v>0</v>
          </cell>
          <cell r="AI77">
            <v>0</v>
          </cell>
          <cell r="AJ77">
            <v>0</v>
          </cell>
          <cell r="AK77">
            <v>0</v>
          </cell>
          <cell r="AL77">
            <v>0</v>
          </cell>
          <cell r="AM77">
            <v>0</v>
          </cell>
          <cell r="AN77">
            <v>0</v>
          </cell>
          <cell r="AO77">
            <v>0</v>
          </cell>
          <cell r="AP77">
            <v>0</v>
          </cell>
          <cell r="AQ77">
            <v>0</v>
          </cell>
          <cell r="AR77">
            <v>0</v>
          </cell>
          <cell r="AS77">
            <v>0</v>
          </cell>
          <cell r="AT77">
            <v>0</v>
          </cell>
          <cell r="AU77">
            <v>0</v>
          </cell>
          <cell r="AV77">
            <v>0</v>
          </cell>
          <cell r="AW77">
            <v>0</v>
          </cell>
          <cell r="AX77">
            <v>0</v>
          </cell>
          <cell r="AY77">
            <v>0</v>
          </cell>
          <cell r="AZ77">
            <v>0</v>
          </cell>
          <cell r="BA77">
            <v>0</v>
          </cell>
          <cell r="BB77">
            <v>0</v>
          </cell>
          <cell r="BC77">
            <v>0</v>
          </cell>
          <cell r="BD77">
            <v>0</v>
          </cell>
          <cell r="BE77">
            <v>0</v>
          </cell>
          <cell r="BF77">
            <v>0</v>
          </cell>
        </row>
        <row r="78">
          <cell r="R78">
            <v>0</v>
          </cell>
          <cell r="S78">
            <v>0</v>
          </cell>
          <cell r="T78">
            <v>0</v>
          </cell>
          <cell r="U78">
            <v>0</v>
          </cell>
          <cell r="V78">
            <v>0</v>
          </cell>
          <cell r="W78">
            <v>0</v>
          </cell>
          <cell r="X78">
            <v>0</v>
          </cell>
          <cell r="Y78">
            <v>0</v>
          </cell>
          <cell r="Z78">
            <v>0</v>
          </cell>
          <cell r="AA78">
            <v>0</v>
          </cell>
          <cell r="AB78">
            <v>0</v>
          </cell>
          <cell r="AC78">
            <v>0</v>
          </cell>
          <cell r="AD78">
            <v>0</v>
          </cell>
          <cell r="AE78">
            <v>0</v>
          </cell>
          <cell r="AF78">
            <v>0</v>
          </cell>
          <cell r="AG78">
            <v>0</v>
          </cell>
          <cell r="AH78">
            <v>0</v>
          </cell>
          <cell r="AI78">
            <v>0</v>
          </cell>
          <cell r="AJ78">
            <v>0</v>
          </cell>
          <cell r="AK78">
            <v>0</v>
          </cell>
          <cell r="AL78">
            <v>0</v>
          </cell>
          <cell r="AM78">
            <v>0</v>
          </cell>
          <cell r="AN78">
            <v>0</v>
          </cell>
          <cell r="AO78">
            <v>0</v>
          </cell>
          <cell r="AP78">
            <v>0</v>
          </cell>
          <cell r="AQ78">
            <v>0</v>
          </cell>
          <cell r="AR78">
            <v>0</v>
          </cell>
          <cell r="AS78">
            <v>0</v>
          </cell>
          <cell r="AT78">
            <v>0</v>
          </cell>
          <cell r="AU78">
            <v>0</v>
          </cell>
          <cell r="AV78">
            <v>0</v>
          </cell>
          <cell r="AW78">
            <v>0</v>
          </cell>
          <cell r="AX78">
            <v>0</v>
          </cell>
          <cell r="AY78">
            <v>0</v>
          </cell>
          <cell r="AZ78">
            <v>0</v>
          </cell>
          <cell r="BA78">
            <v>0</v>
          </cell>
          <cell r="BB78">
            <v>0</v>
          </cell>
          <cell r="BC78">
            <v>0</v>
          </cell>
          <cell r="BD78">
            <v>0</v>
          </cell>
          <cell r="BE78">
            <v>0</v>
          </cell>
          <cell r="BF78">
            <v>0</v>
          </cell>
        </row>
        <row r="79">
          <cell r="R79">
            <v>0</v>
          </cell>
          <cell r="S79">
            <v>0</v>
          </cell>
          <cell r="T79">
            <v>0</v>
          </cell>
          <cell r="U79">
            <v>0</v>
          </cell>
          <cell r="V79">
            <v>0</v>
          </cell>
          <cell r="W79">
            <v>0</v>
          </cell>
          <cell r="X79">
            <v>0</v>
          </cell>
          <cell r="Y79">
            <v>0</v>
          </cell>
          <cell r="Z79">
            <v>0</v>
          </cell>
          <cell r="AA79">
            <v>0</v>
          </cell>
          <cell r="AB79">
            <v>0</v>
          </cell>
          <cell r="AC79">
            <v>0</v>
          </cell>
          <cell r="AD79">
            <v>0</v>
          </cell>
          <cell r="AE79">
            <v>0</v>
          </cell>
          <cell r="AF79">
            <v>0</v>
          </cell>
          <cell r="AG79">
            <v>0</v>
          </cell>
          <cell r="AH79">
            <v>0</v>
          </cell>
          <cell r="AI79">
            <v>0</v>
          </cell>
          <cell r="AJ79">
            <v>0</v>
          </cell>
          <cell r="AK79">
            <v>0</v>
          </cell>
          <cell r="AL79">
            <v>0</v>
          </cell>
          <cell r="AM79">
            <v>0</v>
          </cell>
          <cell r="AN79">
            <v>0</v>
          </cell>
          <cell r="AO79">
            <v>0</v>
          </cell>
          <cell r="AP79">
            <v>0</v>
          </cell>
          <cell r="AQ79">
            <v>0</v>
          </cell>
          <cell r="AR79">
            <v>0</v>
          </cell>
          <cell r="AS79">
            <v>0</v>
          </cell>
          <cell r="AT79">
            <v>0</v>
          </cell>
          <cell r="AU79">
            <v>0</v>
          </cell>
          <cell r="AV79">
            <v>0</v>
          </cell>
          <cell r="AW79">
            <v>0</v>
          </cell>
          <cell r="AX79">
            <v>0</v>
          </cell>
          <cell r="AY79">
            <v>0</v>
          </cell>
          <cell r="AZ79">
            <v>0</v>
          </cell>
          <cell r="BA79">
            <v>0</v>
          </cell>
          <cell r="BB79">
            <v>0</v>
          </cell>
          <cell r="BC79">
            <v>0</v>
          </cell>
          <cell r="BD79">
            <v>0</v>
          </cell>
          <cell r="BE79">
            <v>0</v>
          </cell>
          <cell r="BF79">
            <v>0</v>
          </cell>
        </row>
        <row r="80">
          <cell r="R80">
            <v>0</v>
          </cell>
          <cell r="S80">
            <v>0</v>
          </cell>
          <cell r="T80">
            <v>0</v>
          </cell>
          <cell r="U80">
            <v>0</v>
          </cell>
          <cell r="V80">
            <v>0</v>
          </cell>
          <cell r="W80">
            <v>0</v>
          </cell>
          <cell r="X80">
            <v>0</v>
          </cell>
          <cell r="Y80">
            <v>0</v>
          </cell>
          <cell r="Z80">
            <v>0</v>
          </cell>
          <cell r="AA80">
            <v>0</v>
          </cell>
          <cell r="AB80">
            <v>0</v>
          </cell>
          <cell r="AC80">
            <v>0</v>
          </cell>
          <cell r="AD80">
            <v>0</v>
          </cell>
          <cell r="AE80">
            <v>0</v>
          </cell>
          <cell r="AF80">
            <v>0</v>
          </cell>
          <cell r="AG80">
            <v>0</v>
          </cell>
          <cell r="AH80">
            <v>0</v>
          </cell>
          <cell r="AI80">
            <v>0</v>
          </cell>
          <cell r="AJ80">
            <v>0</v>
          </cell>
          <cell r="AK80">
            <v>0</v>
          </cell>
          <cell r="AL80">
            <v>0</v>
          </cell>
          <cell r="AM80">
            <v>0</v>
          </cell>
          <cell r="AN80">
            <v>0</v>
          </cell>
          <cell r="AO80">
            <v>0</v>
          </cell>
          <cell r="AP80">
            <v>0</v>
          </cell>
          <cell r="AQ80">
            <v>0</v>
          </cell>
          <cell r="AR80">
            <v>0</v>
          </cell>
          <cell r="AS80">
            <v>0</v>
          </cell>
          <cell r="AT80">
            <v>0</v>
          </cell>
          <cell r="AU80">
            <v>0</v>
          </cell>
          <cell r="AV80">
            <v>0</v>
          </cell>
          <cell r="AW80">
            <v>0</v>
          </cell>
          <cell r="AX80">
            <v>0</v>
          </cell>
          <cell r="AY80">
            <v>0</v>
          </cell>
          <cell r="AZ80">
            <v>0</v>
          </cell>
          <cell r="BA80">
            <v>0</v>
          </cell>
          <cell r="BB80">
            <v>0</v>
          </cell>
          <cell r="BC80">
            <v>0</v>
          </cell>
          <cell r="BD80">
            <v>0</v>
          </cell>
          <cell r="BE80">
            <v>0</v>
          </cell>
          <cell r="BF80">
            <v>0</v>
          </cell>
        </row>
        <row r="81">
          <cell r="R81">
            <v>0</v>
          </cell>
          <cell r="S81">
            <v>0</v>
          </cell>
          <cell r="T81">
            <v>0</v>
          </cell>
          <cell r="U81">
            <v>0</v>
          </cell>
          <cell r="V81">
            <v>0</v>
          </cell>
          <cell r="W81">
            <v>0</v>
          </cell>
          <cell r="X81">
            <v>0</v>
          </cell>
          <cell r="Y81">
            <v>0</v>
          </cell>
          <cell r="Z81">
            <v>0</v>
          </cell>
          <cell r="AA81">
            <v>0</v>
          </cell>
          <cell r="AB81">
            <v>0</v>
          </cell>
          <cell r="AC81">
            <v>0</v>
          </cell>
          <cell r="AD81">
            <v>0</v>
          </cell>
          <cell r="AE81">
            <v>0</v>
          </cell>
          <cell r="AF81">
            <v>0</v>
          </cell>
          <cell r="AG81">
            <v>0</v>
          </cell>
          <cell r="AH81">
            <v>0</v>
          </cell>
          <cell r="AI81">
            <v>0</v>
          </cell>
          <cell r="AJ81">
            <v>0</v>
          </cell>
          <cell r="AK81">
            <v>0</v>
          </cell>
          <cell r="AL81">
            <v>0</v>
          </cell>
          <cell r="AM81">
            <v>0</v>
          </cell>
          <cell r="AN81">
            <v>0</v>
          </cell>
          <cell r="AO81">
            <v>0</v>
          </cell>
          <cell r="AP81">
            <v>0</v>
          </cell>
          <cell r="AQ81">
            <v>0</v>
          </cell>
          <cell r="AR81">
            <v>0</v>
          </cell>
          <cell r="AS81">
            <v>0</v>
          </cell>
          <cell r="AT81">
            <v>0</v>
          </cell>
          <cell r="AU81">
            <v>0</v>
          </cell>
          <cell r="AV81">
            <v>0</v>
          </cell>
          <cell r="AW81">
            <v>0</v>
          </cell>
          <cell r="AX81">
            <v>0</v>
          </cell>
          <cell r="AY81">
            <v>0</v>
          </cell>
          <cell r="AZ81">
            <v>0</v>
          </cell>
          <cell r="BA81">
            <v>0</v>
          </cell>
          <cell r="BB81">
            <v>0</v>
          </cell>
          <cell r="BC81">
            <v>0</v>
          </cell>
          <cell r="BD81">
            <v>0</v>
          </cell>
          <cell r="BE81">
            <v>0</v>
          </cell>
          <cell r="BF81">
            <v>0</v>
          </cell>
        </row>
        <row r="82">
          <cell r="R82">
            <v>0</v>
          </cell>
          <cell r="S82">
            <v>0</v>
          </cell>
          <cell r="T82">
            <v>0</v>
          </cell>
          <cell r="U82">
            <v>0</v>
          </cell>
          <cell r="V82">
            <v>0</v>
          </cell>
          <cell r="W82">
            <v>0</v>
          </cell>
          <cell r="X82">
            <v>0</v>
          </cell>
          <cell r="Y82">
            <v>0</v>
          </cell>
          <cell r="Z82">
            <v>0</v>
          </cell>
          <cell r="AA82">
            <v>0</v>
          </cell>
          <cell r="AB82">
            <v>0</v>
          </cell>
          <cell r="AC82">
            <v>0</v>
          </cell>
          <cell r="AD82">
            <v>0</v>
          </cell>
          <cell r="AE82">
            <v>0</v>
          </cell>
          <cell r="AF82">
            <v>0</v>
          </cell>
          <cell r="AG82">
            <v>0</v>
          </cell>
          <cell r="AH82">
            <v>0</v>
          </cell>
          <cell r="AI82">
            <v>0</v>
          </cell>
          <cell r="AJ82">
            <v>0</v>
          </cell>
          <cell r="AK82">
            <v>0</v>
          </cell>
          <cell r="AL82">
            <v>0</v>
          </cell>
          <cell r="AM82">
            <v>0</v>
          </cell>
          <cell r="AN82">
            <v>0</v>
          </cell>
          <cell r="AO82">
            <v>0</v>
          </cell>
          <cell r="AP82">
            <v>0</v>
          </cell>
          <cell r="AQ82">
            <v>0</v>
          </cell>
          <cell r="AR82">
            <v>0</v>
          </cell>
          <cell r="AS82">
            <v>0</v>
          </cell>
          <cell r="AT82">
            <v>0</v>
          </cell>
          <cell r="AU82">
            <v>0</v>
          </cell>
          <cell r="AV82">
            <v>0</v>
          </cell>
          <cell r="AW82">
            <v>0</v>
          </cell>
          <cell r="AX82">
            <v>0</v>
          </cell>
          <cell r="AY82">
            <v>0</v>
          </cell>
          <cell r="AZ82">
            <v>0</v>
          </cell>
          <cell r="BA82">
            <v>0</v>
          </cell>
          <cell r="BB82">
            <v>0</v>
          </cell>
          <cell r="BC82">
            <v>0</v>
          </cell>
          <cell r="BD82">
            <v>0</v>
          </cell>
          <cell r="BE82">
            <v>0</v>
          </cell>
          <cell r="BF82">
            <v>0</v>
          </cell>
        </row>
        <row r="83">
          <cell r="R83">
            <v>0</v>
          </cell>
          <cell r="S83">
            <v>0</v>
          </cell>
          <cell r="T83">
            <v>0</v>
          </cell>
          <cell r="U83">
            <v>0</v>
          </cell>
          <cell r="V83">
            <v>0</v>
          </cell>
          <cell r="W83">
            <v>0</v>
          </cell>
          <cell r="X83">
            <v>0</v>
          </cell>
          <cell r="Y83">
            <v>0</v>
          </cell>
          <cell r="Z83">
            <v>0</v>
          </cell>
          <cell r="AA83">
            <v>0</v>
          </cell>
          <cell r="AB83">
            <v>0</v>
          </cell>
          <cell r="AC83">
            <v>0</v>
          </cell>
          <cell r="AD83">
            <v>0</v>
          </cell>
          <cell r="AE83">
            <v>0</v>
          </cell>
          <cell r="AF83">
            <v>0</v>
          </cell>
          <cell r="AG83">
            <v>0</v>
          </cell>
          <cell r="AH83">
            <v>0</v>
          </cell>
          <cell r="AI83">
            <v>0</v>
          </cell>
          <cell r="AJ83">
            <v>0</v>
          </cell>
          <cell r="AK83">
            <v>0</v>
          </cell>
          <cell r="AL83">
            <v>0</v>
          </cell>
          <cell r="AM83">
            <v>0</v>
          </cell>
          <cell r="AN83">
            <v>0</v>
          </cell>
          <cell r="AO83">
            <v>0</v>
          </cell>
          <cell r="AP83">
            <v>0</v>
          </cell>
          <cell r="AQ83">
            <v>0</v>
          </cell>
          <cell r="AR83">
            <v>0</v>
          </cell>
          <cell r="AS83">
            <v>0</v>
          </cell>
          <cell r="AT83">
            <v>0</v>
          </cell>
          <cell r="AU83">
            <v>0</v>
          </cell>
          <cell r="AV83">
            <v>0</v>
          </cell>
          <cell r="AW83">
            <v>0</v>
          </cell>
          <cell r="AX83">
            <v>0</v>
          </cell>
          <cell r="AY83">
            <v>0</v>
          </cell>
          <cell r="AZ83">
            <v>0</v>
          </cell>
          <cell r="BA83">
            <v>0</v>
          </cell>
          <cell r="BB83">
            <v>0</v>
          </cell>
          <cell r="BC83">
            <v>0</v>
          </cell>
          <cell r="BD83">
            <v>0</v>
          </cell>
          <cell r="BE83">
            <v>0</v>
          </cell>
          <cell r="BF83">
            <v>0</v>
          </cell>
        </row>
        <row r="84">
          <cell r="R84">
            <v>0</v>
          </cell>
          <cell r="S84">
            <v>0</v>
          </cell>
          <cell r="T84">
            <v>0</v>
          </cell>
          <cell r="U84">
            <v>0</v>
          </cell>
          <cell r="V84">
            <v>0</v>
          </cell>
          <cell r="W84">
            <v>0</v>
          </cell>
          <cell r="X84">
            <v>0</v>
          </cell>
          <cell r="Y84">
            <v>0</v>
          </cell>
          <cell r="Z84">
            <v>0</v>
          </cell>
          <cell r="AA84">
            <v>0</v>
          </cell>
          <cell r="AB84">
            <v>0</v>
          </cell>
          <cell r="AC84">
            <v>0</v>
          </cell>
          <cell r="AD84">
            <v>0</v>
          </cell>
          <cell r="AE84">
            <v>0</v>
          </cell>
          <cell r="AF84">
            <v>0</v>
          </cell>
          <cell r="AG84">
            <v>0</v>
          </cell>
          <cell r="AH84">
            <v>0</v>
          </cell>
          <cell r="AI84">
            <v>0</v>
          </cell>
          <cell r="AJ84">
            <v>0</v>
          </cell>
          <cell r="AK84">
            <v>0</v>
          </cell>
          <cell r="AL84">
            <v>0</v>
          </cell>
          <cell r="AM84">
            <v>0</v>
          </cell>
          <cell r="AN84">
            <v>0</v>
          </cell>
          <cell r="AO84">
            <v>0</v>
          </cell>
          <cell r="AP84">
            <v>0</v>
          </cell>
          <cell r="AQ84">
            <v>0</v>
          </cell>
          <cell r="AR84">
            <v>0</v>
          </cell>
          <cell r="AS84">
            <v>0</v>
          </cell>
          <cell r="AT84">
            <v>0</v>
          </cell>
          <cell r="AU84">
            <v>0</v>
          </cell>
          <cell r="AV84">
            <v>0</v>
          </cell>
          <cell r="AW84">
            <v>0</v>
          </cell>
          <cell r="AX84">
            <v>0</v>
          </cell>
          <cell r="AY84">
            <v>0</v>
          </cell>
          <cell r="AZ84">
            <v>0</v>
          </cell>
          <cell r="BA84">
            <v>0</v>
          </cell>
          <cell r="BB84">
            <v>0</v>
          </cell>
          <cell r="BC84">
            <v>0</v>
          </cell>
          <cell r="BD84">
            <v>0</v>
          </cell>
          <cell r="BE84">
            <v>0</v>
          </cell>
          <cell r="BF84">
            <v>0</v>
          </cell>
        </row>
        <row r="85">
          <cell r="R85">
            <v>0</v>
          </cell>
          <cell r="S85">
            <v>0</v>
          </cell>
          <cell r="T85">
            <v>0</v>
          </cell>
          <cell r="U85">
            <v>0</v>
          </cell>
          <cell r="V85">
            <v>0</v>
          </cell>
          <cell r="W85">
            <v>0</v>
          </cell>
          <cell r="X85">
            <v>0</v>
          </cell>
          <cell r="Y85">
            <v>0</v>
          </cell>
          <cell r="Z85">
            <v>0</v>
          </cell>
          <cell r="AA85">
            <v>0</v>
          </cell>
          <cell r="AB85">
            <v>0</v>
          </cell>
          <cell r="AC85">
            <v>0</v>
          </cell>
          <cell r="AD85">
            <v>0</v>
          </cell>
          <cell r="AE85">
            <v>0</v>
          </cell>
          <cell r="AF85">
            <v>0</v>
          </cell>
          <cell r="AG85">
            <v>0</v>
          </cell>
          <cell r="AH85">
            <v>0</v>
          </cell>
          <cell r="AI85">
            <v>0</v>
          </cell>
          <cell r="AJ85">
            <v>0</v>
          </cell>
          <cell r="AK85">
            <v>0</v>
          </cell>
          <cell r="AL85">
            <v>0</v>
          </cell>
          <cell r="AM85">
            <v>0</v>
          </cell>
          <cell r="AN85">
            <v>0</v>
          </cell>
          <cell r="AO85">
            <v>0</v>
          </cell>
          <cell r="AP85">
            <v>0</v>
          </cell>
          <cell r="AQ85">
            <v>0</v>
          </cell>
          <cell r="AR85">
            <v>0</v>
          </cell>
          <cell r="AS85">
            <v>0</v>
          </cell>
          <cell r="AT85">
            <v>0</v>
          </cell>
          <cell r="AU85">
            <v>0</v>
          </cell>
          <cell r="AV85">
            <v>0</v>
          </cell>
          <cell r="AW85">
            <v>0</v>
          </cell>
          <cell r="AX85">
            <v>0</v>
          </cell>
          <cell r="AY85">
            <v>0</v>
          </cell>
          <cell r="AZ85">
            <v>0</v>
          </cell>
          <cell r="BA85">
            <v>0</v>
          </cell>
          <cell r="BB85">
            <v>0</v>
          </cell>
          <cell r="BC85">
            <v>0</v>
          </cell>
          <cell r="BD85">
            <v>0</v>
          </cell>
          <cell r="BE85">
            <v>0</v>
          </cell>
          <cell r="BF85">
            <v>0</v>
          </cell>
        </row>
        <row r="86">
          <cell r="R86">
            <v>0</v>
          </cell>
          <cell r="S86">
            <v>0</v>
          </cell>
          <cell r="T86">
            <v>0</v>
          </cell>
          <cell r="U86">
            <v>0</v>
          </cell>
          <cell r="V86">
            <v>0</v>
          </cell>
          <cell r="W86">
            <v>0</v>
          </cell>
          <cell r="X86">
            <v>0</v>
          </cell>
          <cell r="Y86">
            <v>0</v>
          </cell>
          <cell r="Z86">
            <v>0</v>
          </cell>
          <cell r="AA86">
            <v>0</v>
          </cell>
          <cell r="AB86">
            <v>0</v>
          </cell>
          <cell r="AC86">
            <v>0</v>
          </cell>
          <cell r="AD86">
            <v>0</v>
          </cell>
          <cell r="AE86">
            <v>0</v>
          </cell>
          <cell r="AF86">
            <v>0</v>
          </cell>
          <cell r="AG86">
            <v>0</v>
          </cell>
          <cell r="AH86">
            <v>0</v>
          </cell>
          <cell r="AI86">
            <v>0</v>
          </cell>
          <cell r="AJ86">
            <v>0</v>
          </cell>
          <cell r="AK86">
            <v>0</v>
          </cell>
          <cell r="AL86">
            <v>0</v>
          </cell>
          <cell r="AM86">
            <v>0</v>
          </cell>
          <cell r="AN86">
            <v>0</v>
          </cell>
          <cell r="AO86">
            <v>0</v>
          </cell>
          <cell r="AP86">
            <v>0</v>
          </cell>
          <cell r="AQ86">
            <v>0</v>
          </cell>
          <cell r="AR86">
            <v>0</v>
          </cell>
          <cell r="AS86">
            <v>0</v>
          </cell>
          <cell r="AT86">
            <v>0</v>
          </cell>
          <cell r="AU86">
            <v>0</v>
          </cell>
          <cell r="AV86">
            <v>0</v>
          </cell>
          <cell r="AW86">
            <v>0</v>
          </cell>
          <cell r="AX86">
            <v>0</v>
          </cell>
          <cell r="AY86">
            <v>0</v>
          </cell>
          <cell r="AZ86">
            <v>0</v>
          </cell>
          <cell r="BA86">
            <v>0</v>
          </cell>
          <cell r="BB86">
            <v>0</v>
          </cell>
          <cell r="BC86">
            <v>0</v>
          </cell>
          <cell r="BD86">
            <v>0</v>
          </cell>
          <cell r="BE86">
            <v>0</v>
          </cell>
          <cell r="BF86">
            <v>0</v>
          </cell>
        </row>
        <row r="87">
          <cell r="R87">
            <v>0</v>
          </cell>
          <cell r="S87">
            <v>0</v>
          </cell>
          <cell r="T87">
            <v>0</v>
          </cell>
          <cell r="U87">
            <v>0</v>
          </cell>
          <cell r="V87">
            <v>0</v>
          </cell>
          <cell r="W87">
            <v>0</v>
          </cell>
          <cell r="X87">
            <v>0</v>
          </cell>
          <cell r="Y87">
            <v>0</v>
          </cell>
          <cell r="Z87">
            <v>0</v>
          </cell>
          <cell r="AA87">
            <v>0</v>
          </cell>
          <cell r="AB87">
            <v>0</v>
          </cell>
          <cell r="AC87">
            <v>0</v>
          </cell>
          <cell r="AD87">
            <v>0</v>
          </cell>
          <cell r="AE87">
            <v>0</v>
          </cell>
          <cell r="AF87">
            <v>0</v>
          </cell>
          <cell r="AG87">
            <v>0</v>
          </cell>
          <cell r="AH87">
            <v>0</v>
          </cell>
          <cell r="AI87">
            <v>0</v>
          </cell>
          <cell r="AJ87">
            <v>0</v>
          </cell>
          <cell r="AK87">
            <v>0</v>
          </cell>
          <cell r="AL87">
            <v>0</v>
          </cell>
          <cell r="AM87">
            <v>0</v>
          </cell>
          <cell r="AN87">
            <v>0</v>
          </cell>
          <cell r="AO87">
            <v>0</v>
          </cell>
          <cell r="AP87">
            <v>0</v>
          </cell>
          <cell r="AQ87">
            <v>0</v>
          </cell>
          <cell r="AR87">
            <v>0</v>
          </cell>
          <cell r="AS87">
            <v>0</v>
          </cell>
          <cell r="AT87">
            <v>0</v>
          </cell>
          <cell r="AU87">
            <v>0</v>
          </cell>
          <cell r="AV87">
            <v>0</v>
          </cell>
          <cell r="AW87">
            <v>0</v>
          </cell>
          <cell r="AX87">
            <v>0</v>
          </cell>
          <cell r="AY87">
            <v>0</v>
          </cell>
          <cell r="AZ87">
            <v>0</v>
          </cell>
          <cell r="BA87">
            <v>0</v>
          </cell>
          <cell r="BB87">
            <v>0</v>
          </cell>
          <cell r="BC87">
            <v>0</v>
          </cell>
          <cell r="BD87">
            <v>0</v>
          </cell>
          <cell r="BE87">
            <v>0</v>
          </cell>
          <cell r="BF87">
            <v>0</v>
          </cell>
        </row>
        <row r="88">
          <cell r="R88">
            <v>0</v>
          </cell>
          <cell r="S88">
            <v>0</v>
          </cell>
          <cell r="T88">
            <v>0</v>
          </cell>
          <cell r="U88">
            <v>0</v>
          </cell>
          <cell r="V88">
            <v>0</v>
          </cell>
          <cell r="W88">
            <v>0</v>
          </cell>
          <cell r="X88">
            <v>0</v>
          </cell>
          <cell r="Y88">
            <v>0</v>
          </cell>
          <cell r="Z88">
            <v>0</v>
          </cell>
          <cell r="AA88">
            <v>0</v>
          </cell>
          <cell r="AB88">
            <v>0</v>
          </cell>
          <cell r="AC88">
            <v>0</v>
          </cell>
          <cell r="AD88">
            <v>0</v>
          </cell>
          <cell r="AE88">
            <v>0</v>
          </cell>
          <cell r="AF88">
            <v>0</v>
          </cell>
          <cell r="AG88">
            <v>0</v>
          </cell>
          <cell r="AH88">
            <v>0</v>
          </cell>
          <cell r="AI88">
            <v>0</v>
          </cell>
          <cell r="AJ88">
            <v>0</v>
          </cell>
          <cell r="AK88">
            <v>0</v>
          </cell>
          <cell r="AL88">
            <v>0</v>
          </cell>
          <cell r="AM88">
            <v>0</v>
          </cell>
          <cell r="AN88">
            <v>0</v>
          </cell>
          <cell r="AO88">
            <v>0</v>
          </cell>
          <cell r="AP88">
            <v>0</v>
          </cell>
          <cell r="AQ88">
            <v>0</v>
          </cell>
          <cell r="AR88">
            <v>0</v>
          </cell>
          <cell r="AS88">
            <v>0</v>
          </cell>
          <cell r="AT88">
            <v>0</v>
          </cell>
          <cell r="AU88">
            <v>0</v>
          </cell>
          <cell r="AV88">
            <v>0</v>
          </cell>
          <cell r="AW88">
            <v>0</v>
          </cell>
          <cell r="AX88">
            <v>0</v>
          </cell>
          <cell r="AY88">
            <v>0</v>
          </cell>
          <cell r="AZ88">
            <v>0</v>
          </cell>
          <cell r="BA88">
            <v>0</v>
          </cell>
          <cell r="BB88">
            <v>0</v>
          </cell>
          <cell r="BC88">
            <v>0</v>
          </cell>
          <cell r="BD88">
            <v>0</v>
          </cell>
          <cell r="BE88">
            <v>0</v>
          </cell>
          <cell r="BF88">
            <v>0</v>
          </cell>
        </row>
        <row r="89">
          <cell r="R89">
            <v>0</v>
          </cell>
          <cell r="S89">
            <v>0</v>
          </cell>
          <cell r="T89">
            <v>0</v>
          </cell>
          <cell r="U89">
            <v>0</v>
          </cell>
          <cell r="V89">
            <v>0</v>
          </cell>
          <cell r="W89">
            <v>0</v>
          </cell>
          <cell r="X89">
            <v>0</v>
          </cell>
          <cell r="Y89">
            <v>0</v>
          </cell>
          <cell r="Z89">
            <v>0</v>
          </cell>
          <cell r="AA89">
            <v>0</v>
          </cell>
          <cell r="AB89">
            <v>0</v>
          </cell>
          <cell r="AC89">
            <v>0</v>
          </cell>
          <cell r="AD89">
            <v>0</v>
          </cell>
          <cell r="AE89">
            <v>0</v>
          </cell>
          <cell r="AF89">
            <v>0</v>
          </cell>
          <cell r="AG89">
            <v>0</v>
          </cell>
          <cell r="AH89">
            <v>0</v>
          </cell>
          <cell r="AI89">
            <v>0</v>
          </cell>
          <cell r="AJ89">
            <v>0</v>
          </cell>
          <cell r="AK89">
            <v>0</v>
          </cell>
          <cell r="AL89">
            <v>0</v>
          </cell>
          <cell r="AM89">
            <v>0</v>
          </cell>
          <cell r="AN89">
            <v>0</v>
          </cell>
          <cell r="AO89">
            <v>0</v>
          </cell>
          <cell r="AP89">
            <v>0</v>
          </cell>
          <cell r="AQ89">
            <v>0</v>
          </cell>
          <cell r="AR89">
            <v>0</v>
          </cell>
          <cell r="AS89">
            <v>0</v>
          </cell>
          <cell r="AT89">
            <v>0</v>
          </cell>
          <cell r="AU89">
            <v>0</v>
          </cell>
          <cell r="AV89">
            <v>0</v>
          </cell>
          <cell r="AW89">
            <v>0</v>
          </cell>
          <cell r="AX89">
            <v>0</v>
          </cell>
          <cell r="AY89">
            <v>0</v>
          </cell>
          <cell r="AZ89">
            <v>0</v>
          </cell>
          <cell r="BA89">
            <v>0</v>
          </cell>
          <cell r="BB89">
            <v>0</v>
          </cell>
          <cell r="BC89">
            <v>0</v>
          </cell>
          <cell r="BD89">
            <v>0</v>
          </cell>
          <cell r="BE89">
            <v>0</v>
          </cell>
          <cell r="BF89">
            <v>0</v>
          </cell>
        </row>
        <row r="90">
          <cell r="R90">
            <v>0</v>
          </cell>
          <cell r="S90">
            <v>0</v>
          </cell>
          <cell r="T90">
            <v>0</v>
          </cell>
          <cell r="U90">
            <v>0</v>
          </cell>
          <cell r="V90">
            <v>0</v>
          </cell>
          <cell r="W90">
            <v>0</v>
          </cell>
          <cell r="X90">
            <v>0</v>
          </cell>
          <cell r="Y90">
            <v>0</v>
          </cell>
          <cell r="Z90">
            <v>0</v>
          </cell>
          <cell r="AA90">
            <v>0</v>
          </cell>
          <cell r="AB90">
            <v>0</v>
          </cell>
          <cell r="AC90">
            <v>0</v>
          </cell>
          <cell r="AD90">
            <v>0</v>
          </cell>
          <cell r="AE90">
            <v>0</v>
          </cell>
          <cell r="AF90">
            <v>0</v>
          </cell>
          <cell r="AG90">
            <v>0</v>
          </cell>
          <cell r="AH90">
            <v>0</v>
          </cell>
          <cell r="AI90">
            <v>0</v>
          </cell>
          <cell r="AJ90">
            <v>0</v>
          </cell>
          <cell r="AK90">
            <v>0</v>
          </cell>
          <cell r="AL90">
            <v>0</v>
          </cell>
          <cell r="AM90">
            <v>0</v>
          </cell>
          <cell r="AN90">
            <v>0</v>
          </cell>
          <cell r="AO90">
            <v>0</v>
          </cell>
          <cell r="AP90">
            <v>0</v>
          </cell>
          <cell r="AQ90">
            <v>0</v>
          </cell>
          <cell r="AR90">
            <v>0</v>
          </cell>
          <cell r="AS90">
            <v>0</v>
          </cell>
          <cell r="AT90">
            <v>0</v>
          </cell>
          <cell r="AU90">
            <v>0</v>
          </cell>
          <cell r="AV90">
            <v>0</v>
          </cell>
          <cell r="AW90">
            <v>0</v>
          </cell>
          <cell r="AX90">
            <v>0</v>
          </cell>
          <cell r="AY90">
            <v>0</v>
          </cell>
          <cell r="AZ90">
            <v>0</v>
          </cell>
          <cell r="BA90">
            <v>0</v>
          </cell>
          <cell r="BB90">
            <v>0</v>
          </cell>
          <cell r="BC90">
            <v>0</v>
          </cell>
          <cell r="BD90">
            <v>0</v>
          </cell>
          <cell r="BE90">
            <v>0</v>
          </cell>
          <cell r="BF90">
            <v>0</v>
          </cell>
        </row>
        <row r="91">
          <cell r="R91">
            <v>0</v>
          </cell>
          <cell r="S91">
            <v>0</v>
          </cell>
          <cell r="T91">
            <v>0</v>
          </cell>
          <cell r="U91">
            <v>0</v>
          </cell>
          <cell r="V91">
            <v>0</v>
          </cell>
          <cell r="W91">
            <v>0</v>
          </cell>
          <cell r="X91">
            <v>0</v>
          </cell>
          <cell r="Y91">
            <v>0</v>
          </cell>
          <cell r="Z91">
            <v>0</v>
          </cell>
          <cell r="AA91">
            <v>0</v>
          </cell>
          <cell r="AB91">
            <v>0</v>
          </cell>
          <cell r="AC91">
            <v>0</v>
          </cell>
          <cell r="AD91">
            <v>0</v>
          </cell>
          <cell r="AE91">
            <v>0</v>
          </cell>
          <cell r="AF91">
            <v>0</v>
          </cell>
          <cell r="AG91">
            <v>0</v>
          </cell>
          <cell r="AH91">
            <v>0</v>
          </cell>
          <cell r="AI91">
            <v>0</v>
          </cell>
          <cell r="AJ91">
            <v>0</v>
          </cell>
          <cell r="AK91">
            <v>0</v>
          </cell>
          <cell r="AL91">
            <v>0</v>
          </cell>
          <cell r="AM91">
            <v>0</v>
          </cell>
          <cell r="AN91">
            <v>0</v>
          </cell>
          <cell r="AO91">
            <v>0</v>
          </cell>
          <cell r="AP91">
            <v>0</v>
          </cell>
          <cell r="AQ91">
            <v>0</v>
          </cell>
          <cell r="AR91">
            <v>0</v>
          </cell>
          <cell r="AS91">
            <v>0</v>
          </cell>
          <cell r="AT91">
            <v>0</v>
          </cell>
          <cell r="AU91">
            <v>0</v>
          </cell>
          <cell r="AV91">
            <v>0</v>
          </cell>
          <cell r="AW91">
            <v>0</v>
          </cell>
          <cell r="AX91">
            <v>0</v>
          </cell>
          <cell r="AY91">
            <v>0</v>
          </cell>
          <cell r="AZ91">
            <v>0</v>
          </cell>
          <cell r="BA91">
            <v>0</v>
          </cell>
          <cell r="BB91">
            <v>0</v>
          </cell>
          <cell r="BC91">
            <v>0</v>
          </cell>
          <cell r="BD91">
            <v>0</v>
          </cell>
          <cell r="BE91">
            <v>0</v>
          </cell>
          <cell r="BF91">
            <v>0</v>
          </cell>
        </row>
        <row r="92">
          <cell r="R92">
            <v>0</v>
          </cell>
          <cell r="S92">
            <v>0</v>
          </cell>
          <cell r="T92">
            <v>0</v>
          </cell>
          <cell r="U92">
            <v>0</v>
          </cell>
          <cell r="V92">
            <v>0</v>
          </cell>
          <cell r="W92">
            <v>0</v>
          </cell>
          <cell r="X92">
            <v>0</v>
          </cell>
          <cell r="Y92">
            <v>0</v>
          </cell>
          <cell r="Z92">
            <v>0</v>
          </cell>
          <cell r="AA92">
            <v>0</v>
          </cell>
          <cell r="AB92">
            <v>0</v>
          </cell>
          <cell r="AC92">
            <v>0</v>
          </cell>
          <cell r="AD92">
            <v>0</v>
          </cell>
          <cell r="AE92">
            <v>0</v>
          </cell>
          <cell r="AF92">
            <v>0</v>
          </cell>
          <cell r="AG92">
            <v>0</v>
          </cell>
          <cell r="AH92">
            <v>0</v>
          </cell>
          <cell r="AI92">
            <v>0</v>
          </cell>
          <cell r="AJ92">
            <v>0</v>
          </cell>
          <cell r="AK92">
            <v>0</v>
          </cell>
          <cell r="AL92">
            <v>0</v>
          </cell>
          <cell r="AM92">
            <v>0</v>
          </cell>
          <cell r="AN92">
            <v>0</v>
          </cell>
          <cell r="AO92">
            <v>0</v>
          </cell>
          <cell r="AP92">
            <v>0</v>
          </cell>
          <cell r="AQ92">
            <v>0</v>
          </cell>
          <cell r="AR92">
            <v>0</v>
          </cell>
          <cell r="AS92">
            <v>0</v>
          </cell>
          <cell r="AT92">
            <v>0</v>
          </cell>
          <cell r="AU92">
            <v>0</v>
          </cell>
          <cell r="AV92">
            <v>0</v>
          </cell>
          <cell r="AW92">
            <v>0</v>
          </cell>
          <cell r="AX92">
            <v>0</v>
          </cell>
          <cell r="AY92">
            <v>0</v>
          </cell>
          <cell r="AZ92">
            <v>0</v>
          </cell>
          <cell r="BA92">
            <v>0</v>
          </cell>
          <cell r="BB92">
            <v>0</v>
          </cell>
          <cell r="BC92">
            <v>0</v>
          </cell>
          <cell r="BD92">
            <v>0</v>
          </cell>
          <cell r="BE92">
            <v>0</v>
          </cell>
          <cell r="BF92">
            <v>0</v>
          </cell>
        </row>
        <row r="93">
          <cell r="R93">
            <v>0</v>
          </cell>
          <cell r="S93">
            <v>0</v>
          </cell>
          <cell r="T93">
            <v>0</v>
          </cell>
          <cell r="U93">
            <v>0</v>
          </cell>
          <cell r="V93">
            <v>0</v>
          </cell>
          <cell r="W93">
            <v>0</v>
          </cell>
          <cell r="X93">
            <v>0</v>
          </cell>
          <cell r="Y93">
            <v>0</v>
          </cell>
          <cell r="Z93">
            <v>0</v>
          </cell>
          <cell r="AA93">
            <v>0</v>
          </cell>
          <cell r="AB93">
            <v>0</v>
          </cell>
          <cell r="AC93">
            <v>0</v>
          </cell>
          <cell r="AD93">
            <v>0</v>
          </cell>
          <cell r="AE93">
            <v>0</v>
          </cell>
          <cell r="AF93">
            <v>0</v>
          </cell>
          <cell r="AG93">
            <v>0</v>
          </cell>
          <cell r="AH93">
            <v>0</v>
          </cell>
          <cell r="AI93">
            <v>0</v>
          </cell>
          <cell r="AJ93">
            <v>0</v>
          </cell>
          <cell r="AK93">
            <v>0</v>
          </cell>
          <cell r="AL93">
            <v>0</v>
          </cell>
          <cell r="AM93">
            <v>0</v>
          </cell>
          <cell r="AN93">
            <v>0</v>
          </cell>
          <cell r="AO93">
            <v>0</v>
          </cell>
          <cell r="AP93">
            <v>0</v>
          </cell>
          <cell r="AQ93">
            <v>0</v>
          </cell>
          <cell r="AR93">
            <v>0</v>
          </cell>
          <cell r="AS93">
            <v>0</v>
          </cell>
          <cell r="AT93">
            <v>0</v>
          </cell>
          <cell r="AU93">
            <v>0</v>
          </cell>
          <cell r="AV93">
            <v>0</v>
          </cell>
          <cell r="AW93">
            <v>0</v>
          </cell>
          <cell r="AX93">
            <v>0</v>
          </cell>
          <cell r="AY93">
            <v>0</v>
          </cell>
          <cell r="AZ93">
            <v>0</v>
          </cell>
          <cell r="BA93">
            <v>0</v>
          </cell>
          <cell r="BB93">
            <v>0</v>
          </cell>
          <cell r="BC93">
            <v>0</v>
          </cell>
          <cell r="BD93">
            <v>0</v>
          </cell>
          <cell r="BE93">
            <v>0</v>
          </cell>
          <cell r="BF93">
            <v>0</v>
          </cell>
        </row>
        <row r="94">
          <cell r="R94">
            <v>0</v>
          </cell>
          <cell r="S94">
            <v>0</v>
          </cell>
          <cell r="T94">
            <v>0</v>
          </cell>
          <cell r="U94">
            <v>0</v>
          </cell>
          <cell r="V94">
            <v>0</v>
          </cell>
          <cell r="W94">
            <v>0</v>
          </cell>
          <cell r="X94">
            <v>0</v>
          </cell>
          <cell r="Y94">
            <v>0</v>
          </cell>
          <cell r="Z94">
            <v>0</v>
          </cell>
          <cell r="AA94">
            <v>0</v>
          </cell>
          <cell r="AB94">
            <v>0</v>
          </cell>
          <cell r="AC94">
            <v>0</v>
          </cell>
          <cell r="AD94">
            <v>0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0</v>
          </cell>
          <cell r="AJ94">
            <v>0</v>
          </cell>
          <cell r="AK94">
            <v>0</v>
          </cell>
          <cell r="AL94">
            <v>0</v>
          </cell>
          <cell r="AM94">
            <v>0</v>
          </cell>
          <cell r="AN94">
            <v>0</v>
          </cell>
          <cell r="AO94">
            <v>0</v>
          </cell>
          <cell r="AP94">
            <v>0</v>
          </cell>
          <cell r="AQ94">
            <v>0</v>
          </cell>
          <cell r="AR94">
            <v>0</v>
          </cell>
          <cell r="AS94">
            <v>0</v>
          </cell>
          <cell r="AT94">
            <v>0</v>
          </cell>
          <cell r="AU94">
            <v>0</v>
          </cell>
          <cell r="AV94">
            <v>0</v>
          </cell>
          <cell r="AW94">
            <v>0</v>
          </cell>
          <cell r="AX94">
            <v>0</v>
          </cell>
          <cell r="AY94">
            <v>0</v>
          </cell>
          <cell r="AZ94">
            <v>0</v>
          </cell>
          <cell r="BA94">
            <v>0</v>
          </cell>
          <cell r="BB94">
            <v>0</v>
          </cell>
          <cell r="BC94">
            <v>0</v>
          </cell>
          <cell r="BD94">
            <v>0</v>
          </cell>
          <cell r="BE94">
            <v>0</v>
          </cell>
          <cell r="BF94">
            <v>0</v>
          </cell>
        </row>
        <row r="95">
          <cell r="R95">
            <v>0</v>
          </cell>
          <cell r="S95">
            <v>0</v>
          </cell>
          <cell r="T95">
            <v>0</v>
          </cell>
          <cell r="U95">
            <v>0</v>
          </cell>
          <cell r="V95">
            <v>0</v>
          </cell>
          <cell r="W95">
            <v>0</v>
          </cell>
          <cell r="X95">
            <v>0</v>
          </cell>
          <cell r="Y95">
            <v>0</v>
          </cell>
          <cell r="Z95">
            <v>0</v>
          </cell>
          <cell r="AA95">
            <v>0</v>
          </cell>
          <cell r="AB95">
            <v>0</v>
          </cell>
          <cell r="AC95">
            <v>0</v>
          </cell>
          <cell r="AD95">
            <v>0</v>
          </cell>
          <cell r="AE95">
            <v>0</v>
          </cell>
          <cell r="AF95">
            <v>0</v>
          </cell>
          <cell r="AG95">
            <v>0</v>
          </cell>
          <cell r="AH95">
            <v>0</v>
          </cell>
          <cell r="AI95">
            <v>0</v>
          </cell>
          <cell r="AJ95">
            <v>0</v>
          </cell>
          <cell r="AK95">
            <v>0</v>
          </cell>
          <cell r="AL95">
            <v>0</v>
          </cell>
          <cell r="AM95">
            <v>0</v>
          </cell>
          <cell r="AN95">
            <v>0</v>
          </cell>
          <cell r="AO95">
            <v>0</v>
          </cell>
          <cell r="AP95">
            <v>0</v>
          </cell>
          <cell r="AQ95">
            <v>0</v>
          </cell>
          <cell r="AR95">
            <v>0</v>
          </cell>
          <cell r="AS95">
            <v>0</v>
          </cell>
          <cell r="AT95">
            <v>0</v>
          </cell>
          <cell r="AU95">
            <v>0</v>
          </cell>
          <cell r="AV95">
            <v>0</v>
          </cell>
          <cell r="AW95">
            <v>0</v>
          </cell>
          <cell r="AX95">
            <v>0</v>
          </cell>
          <cell r="AY95">
            <v>0</v>
          </cell>
          <cell r="AZ95">
            <v>0</v>
          </cell>
          <cell r="BA95">
            <v>0</v>
          </cell>
          <cell r="BB95">
            <v>0</v>
          </cell>
          <cell r="BC95">
            <v>0</v>
          </cell>
          <cell r="BD95">
            <v>0</v>
          </cell>
          <cell r="BE95">
            <v>0</v>
          </cell>
          <cell r="BF95">
            <v>0</v>
          </cell>
        </row>
        <row r="96">
          <cell r="R96">
            <v>0</v>
          </cell>
          <cell r="S96">
            <v>0</v>
          </cell>
          <cell r="T96">
            <v>0</v>
          </cell>
          <cell r="U96">
            <v>0</v>
          </cell>
          <cell r="V96">
            <v>0</v>
          </cell>
          <cell r="W96">
            <v>0</v>
          </cell>
          <cell r="X96">
            <v>0</v>
          </cell>
          <cell r="Y96">
            <v>0</v>
          </cell>
          <cell r="Z96">
            <v>0</v>
          </cell>
          <cell r="AA96">
            <v>0</v>
          </cell>
          <cell r="AB96">
            <v>0</v>
          </cell>
          <cell r="AC96">
            <v>0</v>
          </cell>
          <cell r="AD96">
            <v>0</v>
          </cell>
          <cell r="AE96">
            <v>0</v>
          </cell>
          <cell r="AF96">
            <v>0</v>
          </cell>
          <cell r="AG96">
            <v>0</v>
          </cell>
          <cell r="AH96">
            <v>0</v>
          </cell>
          <cell r="AI96">
            <v>0</v>
          </cell>
          <cell r="AJ96">
            <v>0</v>
          </cell>
          <cell r="AK96">
            <v>0</v>
          </cell>
          <cell r="AL96">
            <v>0</v>
          </cell>
          <cell r="AM96">
            <v>0</v>
          </cell>
          <cell r="AN96">
            <v>0</v>
          </cell>
          <cell r="AO96">
            <v>0</v>
          </cell>
          <cell r="AP96">
            <v>0</v>
          </cell>
          <cell r="AQ96">
            <v>0</v>
          </cell>
          <cell r="AR96">
            <v>0</v>
          </cell>
          <cell r="AS96">
            <v>0</v>
          </cell>
          <cell r="AT96">
            <v>0</v>
          </cell>
          <cell r="AU96">
            <v>0</v>
          </cell>
          <cell r="AV96">
            <v>0</v>
          </cell>
          <cell r="AW96">
            <v>0</v>
          </cell>
          <cell r="AX96">
            <v>0</v>
          </cell>
          <cell r="AY96">
            <v>0</v>
          </cell>
          <cell r="AZ96">
            <v>0</v>
          </cell>
          <cell r="BA96">
            <v>0</v>
          </cell>
          <cell r="BB96">
            <v>0</v>
          </cell>
          <cell r="BC96">
            <v>0</v>
          </cell>
          <cell r="BD96">
            <v>0</v>
          </cell>
          <cell r="BE96">
            <v>0</v>
          </cell>
          <cell r="BF96">
            <v>0</v>
          </cell>
        </row>
        <row r="97">
          <cell r="R97">
            <v>0</v>
          </cell>
          <cell r="S97">
            <v>0</v>
          </cell>
          <cell r="T97">
            <v>0</v>
          </cell>
          <cell r="U97">
            <v>0</v>
          </cell>
          <cell r="V97">
            <v>0</v>
          </cell>
          <cell r="W97">
            <v>0</v>
          </cell>
          <cell r="X97">
            <v>0</v>
          </cell>
          <cell r="Y97">
            <v>0</v>
          </cell>
          <cell r="Z97">
            <v>0</v>
          </cell>
          <cell r="AA97">
            <v>0</v>
          </cell>
          <cell r="AB97">
            <v>0</v>
          </cell>
          <cell r="AC97">
            <v>0</v>
          </cell>
          <cell r="AD97">
            <v>0</v>
          </cell>
          <cell r="AE97">
            <v>0</v>
          </cell>
          <cell r="AF97">
            <v>0</v>
          </cell>
          <cell r="AG97">
            <v>0</v>
          </cell>
          <cell r="AH97">
            <v>0</v>
          </cell>
          <cell r="AI97">
            <v>0</v>
          </cell>
          <cell r="AJ97">
            <v>0</v>
          </cell>
          <cell r="AK97">
            <v>0</v>
          </cell>
          <cell r="AL97">
            <v>0</v>
          </cell>
          <cell r="AM97">
            <v>0</v>
          </cell>
          <cell r="AN97">
            <v>0</v>
          </cell>
          <cell r="AO97">
            <v>0</v>
          </cell>
          <cell r="AP97">
            <v>0</v>
          </cell>
          <cell r="AQ97">
            <v>0</v>
          </cell>
          <cell r="AR97">
            <v>0</v>
          </cell>
          <cell r="AS97">
            <v>0</v>
          </cell>
          <cell r="AT97">
            <v>0</v>
          </cell>
          <cell r="AU97">
            <v>0</v>
          </cell>
          <cell r="AV97">
            <v>0</v>
          </cell>
          <cell r="AW97">
            <v>0</v>
          </cell>
          <cell r="AX97">
            <v>0</v>
          </cell>
          <cell r="AY97">
            <v>0</v>
          </cell>
          <cell r="AZ97">
            <v>0</v>
          </cell>
          <cell r="BA97">
            <v>0</v>
          </cell>
          <cell r="BB97">
            <v>0</v>
          </cell>
          <cell r="BC97">
            <v>0</v>
          </cell>
          <cell r="BD97">
            <v>0</v>
          </cell>
          <cell r="BE97">
            <v>0</v>
          </cell>
          <cell r="BF97">
            <v>0</v>
          </cell>
        </row>
        <row r="98">
          <cell r="R98">
            <v>0</v>
          </cell>
          <cell r="S98">
            <v>0</v>
          </cell>
          <cell r="T98">
            <v>0</v>
          </cell>
          <cell r="U98">
            <v>0</v>
          </cell>
          <cell r="V98">
            <v>0</v>
          </cell>
          <cell r="W98">
            <v>0</v>
          </cell>
          <cell r="X98">
            <v>0</v>
          </cell>
          <cell r="Y98">
            <v>0</v>
          </cell>
          <cell r="Z98">
            <v>0</v>
          </cell>
          <cell r="AA98">
            <v>0</v>
          </cell>
          <cell r="AB98">
            <v>0</v>
          </cell>
          <cell r="AC98">
            <v>0</v>
          </cell>
          <cell r="AD98">
            <v>0</v>
          </cell>
          <cell r="AE98">
            <v>0</v>
          </cell>
          <cell r="AF98">
            <v>0</v>
          </cell>
          <cell r="AG98">
            <v>0</v>
          </cell>
          <cell r="AH98">
            <v>0</v>
          </cell>
          <cell r="AI98">
            <v>0</v>
          </cell>
          <cell r="AJ98">
            <v>0</v>
          </cell>
          <cell r="AK98">
            <v>0</v>
          </cell>
          <cell r="AL98">
            <v>0</v>
          </cell>
          <cell r="AM98">
            <v>0</v>
          </cell>
          <cell r="AN98">
            <v>0</v>
          </cell>
          <cell r="AO98">
            <v>0</v>
          </cell>
          <cell r="AP98">
            <v>0</v>
          </cell>
          <cell r="AQ98">
            <v>0</v>
          </cell>
          <cell r="AR98">
            <v>0</v>
          </cell>
          <cell r="AS98">
            <v>0</v>
          </cell>
          <cell r="AT98">
            <v>0</v>
          </cell>
          <cell r="AU98">
            <v>0</v>
          </cell>
          <cell r="AV98">
            <v>0</v>
          </cell>
          <cell r="AW98">
            <v>0</v>
          </cell>
          <cell r="AX98">
            <v>0</v>
          </cell>
          <cell r="AY98">
            <v>0</v>
          </cell>
          <cell r="AZ98">
            <v>0</v>
          </cell>
          <cell r="BA98">
            <v>0</v>
          </cell>
          <cell r="BB98">
            <v>0</v>
          </cell>
          <cell r="BC98">
            <v>0</v>
          </cell>
          <cell r="BD98">
            <v>0</v>
          </cell>
          <cell r="BE98">
            <v>0</v>
          </cell>
          <cell r="BF98">
            <v>0</v>
          </cell>
        </row>
        <row r="99">
          <cell r="R99">
            <v>0</v>
          </cell>
          <cell r="S99">
            <v>0</v>
          </cell>
          <cell r="T99">
            <v>0</v>
          </cell>
          <cell r="U99">
            <v>0</v>
          </cell>
          <cell r="V99">
            <v>0</v>
          </cell>
          <cell r="W99">
            <v>0</v>
          </cell>
          <cell r="X99">
            <v>0</v>
          </cell>
          <cell r="Y99">
            <v>0</v>
          </cell>
          <cell r="Z99">
            <v>0</v>
          </cell>
          <cell r="AA99">
            <v>0</v>
          </cell>
          <cell r="AB99">
            <v>0</v>
          </cell>
          <cell r="AC99">
            <v>0</v>
          </cell>
          <cell r="AD99">
            <v>0</v>
          </cell>
          <cell r="AE99">
            <v>0</v>
          </cell>
          <cell r="AF99">
            <v>0</v>
          </cell>
          <cell r="AG99">
            <v>0</v>
          </cell>
          <cell r="AH99">
            <v>0</v>
          </cell>
          <cell r="AI99">
            <v>0</v>
          </cell>
          <cell r="AJ99">
            <v>0</v>
          </cell>
          <cell r="AK99">
            <v>0</v>
          </cell>
          <cell r="AL99">
            <v>0</v>
          </cell>
          <cell r="AM99">
            <v>0</v>
          </cell>
          <cell r="AN99">
            <v>0</v>
          </cell>
          <cell r="AO99">
            <v>0</v>
          </cell>
          <cell r="AP99">
            <v>0</v>
          </cell>
          <cell r="AQ99">
            <v>0</v>
          </cell>
          <cell r="AR99">
            <v>0</v>
          </cell>
          <cell r="AS99">
            <v>0</v>
          </cell>
          <cell r="AT99">
            <v>0</v>
          </cell>
          <cell r="AU99">
            <v>0</v>
          </cell>
          <cell r="AV99">
            <v>0</v>
          </cell>
          <cell r="AW99">
            <v>0</v>
          </cell>
          <cell r="AX99">
            <v>0</v>
          </cell>
          <cell r="AY99">
            <v>0</v>
          </cell>
          <cell r="AZ99">
            <v>0</v>
          </cell>
          <cell r="BA99">
            <v>0</v>
          </cell>
          <cell r="BB99">
            <v>0</v>
          </cell>
          <cell r="BC99">
            <v>0</v>
          </cell>
          <cell r="BD99">
            <v>0</v>
          </cell>
          <cell r="BE99">
            <v>0</v>
          </cell>
          <cell r="BF99">
            <v>0</v>
          </cell>
        </row>
        <row r="100">
          <cell r="R100">
            <v>0</v>
          </cell>
          <cell r="S100">
            <v>0</v>
          </cell>
          <cell r="T100">
            <v>0</v>
          </cell>
          <cell r="U100">
            <v>0</v>
          </cell>
          <cell r="V100">
            <v>0</v>
          </cell>
          <cell r="W100">
            <v>0</v>
          </cell>
          <cell r="X100">
            <v>0</v>
          </cell>
          <cell r="Y100">
            <v>0</v>
          </cell>
          <cell r="Z100">
            <v>0</v>
          </cell>
          <cell r="AA100">
            <v>0</v>
          </cell>
          <cell r="AB100">
            <v>0</v>
          </cell>
          <cell r="AC100">
            <v>0</v>
          </cell>
          <cell r="AD100">
            <v>0</v>
          </cell>
          <cell r="AE100">
            <v>0</v>
          </cell>
          <cell r="AF100">
            <v>0</v>
          </cell>
          <cell r="AG100">
            <v>0</v>
          </cell>
          <cell r="AH100">
            <v>0</v>
          </cell>
          <cell r="AI100">
            <v>0</v>
          </cell>
          <cell r="AJ100">
            <v>0</v>
          </cell>
          <cell r="AK100">
            <v>0</v>
          </cell>
          <cell r="AL100">
            <v>0</v>
          </cell>
          <cell r="AM100">
            <v>0</v>
          </cell>
          <cell r="AN100">
            <v>0</v>
          </cell>
          <cell r="AO100">
            <v>0</v>
          </cell>
          <cell r="AP100">
            <v>0</v>
          </cell>
          <cell r="AQ100">
            <v>0</v>
          </cell>
          <cell r="AR100">
            <v>0</v>
          </cell>
          <cell r="AS100">
            <v>0</v>
          </cell>
          <cell r="AT100">
            <v>0</v>
          </cell>
          <cell r="AU100">
            <v>0</v>
          </cell>
          <cell r="AV100">
            <v>0</v>
          </cell>
          <cell r="AW100">
            <v>0</v>
          </cell>
          <cell r="AX100">
            <v>0</v>
          </cell>
          <cell r="AY100">
            <v>0</v>
          </cell>
          <cell r="AZ100">
            <v>0</v>
          </cell>
          <cell r="BA100">
            <v>0</v>
          </cell>
          <cell r="BB100">
            <v>0</v>
          </cell>
          <cell r="BC100">
            <v>0</v>
          </cell>
          <cell r="BD100">
            <v>0</v>
          </cell>
          <cell r="BE100">
            <v>0</v>
          </cell>
          <cell r="BF100">
            <v>0</v>
          </cell>
        </row>
        <row r="101">
          <cell r="R101">
            <v>0</v>
          </cell>
          <cell r="S101">
            <v>0</v>
          </cell>
          <cell r="T101">
            <v>0</v>
          </cell>
          <cell r="U101">
            <v>0</v>
          </cell>
          <cell r="V101">
            <v>0</v>
          </cell>
          <cell r="W101">
            <v>0</v>
          </cell>
          <cell r="X101">
            <v>0</v>
          </cell>
          <cell r="Y101">
            <v>0</v>
          </cell>
          <cell r="Z101">
            <v>0</v>
          </cell>
          <cell r="AA101">
            <v>0</v>
          </cell>
          <cell r="AB101">
            <v>0</v>
          </cell>
          <cell r="AC101">
            <v>0</v>
          </cell>
          <cell r="AD101">
            <v>0</v>
          </cell>
          <cell r="AE101">
            <v>0</v>
          </cell>
          <cell r="AF101">
            <v>0</v>
          </cell>
          <cell r="AG101">
            <v>0</v>
          </cell>
          <cell r="AH101">
            <v>0</v>
          </cell>
          <cell r="AI101">
            <v>0</v>
          </cell>
          <cell r="AJ101">
            <v>0</v>
          </cell>
          <cell r="AK101">
            <v>0</v>
          </cell>
          <cell r="AL101">
            <v>0</v>
          </cell>
          <cell r="AM101">
            <v>0</v>
          </cell>
          <cell r="AN101">
            <v>0</v>
          </cell>
          <cell r="AO101">
            <v>0</v>
          </cell>
          <cell r="AP101">
            <v>0</v>
          </cell>
          <cell r="AQ101">
            <v>0</v>
          </cell>
          <cell r="AR101">
            <v>0</v>
          </cell>
          <cell r="AS101">
            <v>0</v>
          </cell>
          <cell r="AT101">
            <v>0</v>
          </cell>
          <cell r="AU101">
            <v>0</v>
          </cell>
          <cell r="AV101">
            <v>0</v>
          </cell>
          <cell r="AW101">
            <v>0</v>
          </cell>
          <cell r="AX101">
            <v>0</v>
          </cell>
          <cell r="AY101">
            <v>0</v>
          </cell>
          <cell r="AZ101">
            <v>0</v>
          </cell>
          <cell r="BA101">
            <v>0</v>
          </cell>
          <cell r="BB101">
            <v>0</v>
          </cell>
          <cell r="BC101">
            <v>0</v>
          </cell>
          <cell r="BD101">
            <v>0</v>
          </cell>
          <cell r="BE101">
            <v>0</v>
          </cell>
          <cell r="BF101">
            <v>0</v>
          </cell>
        </row>
        <row r="102">
          <cell r="R102">
            <v>0</v>
          </cell>
          <cell r="S102">
            <v>0</v>
          </cell>
          <cell r="T102">
            <v>0</v>
          </cell>
          <cell r="U102">
            <v>0</v>
          </cell>
          <cell r="V102">
            <v>0</v>
          </cell>
          <cell r="W102">
            <v>0</v>
          </cell>
          <cell r="X102">
            <v>0</v>
          </cell>
          <cell r="Y102">
            <v>0</v>
          </cell>
          <cell r="Z102">
            <v>0</v>
          </cell>
          <cell r="AA102">
            <v>0</v>
          </cell>
          <cell r="AB102">
            <v>0</v>
          </cell>
          <cell r="AC102">
            <v>0</v>
          </cell>
          <cell r="AD102">
            <v>0</v>
          </cell>
          <cell r="AE102">
            <v>0</v>
          </cell>
          <cell r="AF102">
            <v>0</v>
          </cell>
          <cell r="AG102">
            <v>0</v>
          </cell>
          <cell r="AH102">
            <v>0</v>
          </cell>
          <cell r="AI102">
            <v>0</v>
          </cell>
          <cell r="AJ102">
            <v>0</v>
          </cell>
          <cell r="AK102">
            <v>0</v>
          </cell>
          <cell r="AL102">
            <v>0</v>
          </cell>
          <cell r="AM102">
            <v>0</v>
          </cell>
          <cell r="AN102">
            <v>0</v>
          </cell>
          <cell r="AO102">
            <v>0</v>
          </cell>
          <cell r="AP102">
            <v>0</v>
          </cell>
          <cell r="AQ102">
            <v>0</v>
          </cell>
          <cell r="AR102">
            <v>0</v>
          </cell>
          <cell r="AS102">
            <v>0</v>
          </cell>
          <cell r="AT102">
            <v>0</v>
          </cell>
          <cell r="AU102">
            <v>0</v>
          </cell>
          <cell r="AV102">
            <v>0</v>
          </cell>
          <cell r="AW102">
            <v>0</v>
          </cell>
          <cell r="AX102">
            <v>0</v>
          </cell>
          <cell r="AY102">
            <v>0</v>
          </cell>
          <cell r="AZ102">
            <v>0</v>
          </cell>
          <cell r="BA102">
            <v>0</v>
          </cell>
          <cell r="BB102">
            <v>0</v>
          </cell>
          <cell r="BC102">
            <v>0</v>
          </cell>
          <cell r="BD102">
            <v>0</v>
          </cell>
          <cell r="BE102">
            <v>0</v>
          </cell>
          <cell r="BF102">
            <v>0</v>
          </cell>
        </row>
        <row r="103">
          <cell r="R103">
            <v>0</v>
          </cell>
          <cell r="S103">
            <v>0</v>
          </cell>
          <cell r="T103">
            <v>0</v>
          </cell>
          <cell r="U103">
            <v>0</v>
          </cell>
          <cell r="V103">
            <v>0</v>
          </cell>
          <cell r="W103">
            <v>0</v>
          </cell>
          <cell r="X103">
            <v>0</v>
          </cell>
          <cell r="Y103">
            <v>0</v>
          </cell>
          <cell r="Z103">
            <v>0</v>
          </cell>
          <cell r="AA103">
            <v>0</v>
          </cell>
          <cell r="AB103">
            <v>0</v>
          </cell>
          <cell r="AC103">
            <v>0</v>
          </cell>
          <cell r="AD103">
            <v>0</v>
          </cell>
          <cell r="AE103">
            <v>0</v>
          </cell>
          <cell r="AF103">
            <v>0</v>
          </cell>
          <cell r="AG103">
            <v>0</v>
          </cell>
          <cell r="AH103">
            <v>0</v>
          </cell>
          <cell r="AI103">
            <v>0</v>
          </cell>
          <cell r="AJ103">
            <v>0</v>
          </cell>
          <cell r="AK103">
            <v>0</v>
          </cell>
          <cell r="AL103">
            <v>0</v>
          </cell>
          <cell r="AM103">
            <v>0</v>
          </cell>
          <cell r="AN103">
            <v>0</v>
          </cell>
          <cell r="AO103">
            <v>0</v>
          </cell>
          <cell r="AP103">
            <v>0</v>
          </cell>
          <cell r="AQ103">
            <v>0</v>
          </cell>
          <cell r="AR103">
            <v>0</v>
          </cell>
          <cell r="AS103">
            <v>0</v>
          </cell>
          <cell r="AT103">
            <v>0</v>
          </cell>
          <cell r="AU103">
            <v>0</v>
          </cell>
          <cell r="AV103">
            <v>0</v>
          </cell>
          <cell r="AW103">
            <v>0</v>
          </cell>
          <cell r="AX103">
            <v>0</v>
          </cell>
          <cell r="AY103">
            <v>0</v>
          </cell>
          <cell r="AZ103">
            <v>0</v>
          </cell>
          <cell r="BA103">
            <v>0</v>
          </cell>
          <cell r="BB103">
            <v>0</v>
          </cell>
          <cell r="BC103">
            <v>0</v>
          </cell>
          <cell r="BD103">
            <v>0</v>
          </cell>
          <cell r="BE103">
            <v>0</v>
          </cell>
          <cell r="BF103">
            <v>0</v>
          </cell>
        </row>
        <row r="104">
          <cell r="R104">
            <v>0</v>
          </cell>
          <cell r="S104">
            <v>0</v>
          </cell>
          <cell r="T104">
            <v>0</v>
          </cell>
          <cell r="U104">
            <v>0</v>
          </cell>
          <cell r="V104">
            <v>0</v>
          </cell>
          <cell r="W104">
            <v>0</v>
          </cell>
          <cell r="X104">
            <v>0</v>
          </cell>
          <cell r="Y104">
            <v>0</v>
          </cell>
          <cell r="Z104">
            <v>0</v>
          </cell>
          <cell r="AA104">
            <v>0</v>
          </cell>
          <cell r="AB104">
            <v>0</v>
          </cell>
          <cell r="AC104">
            <v>0</v>
          </cell>
          <cell r="AD104">
            <v>0</v>
          </cell>
          <cell r="AE104">
            <v>0</v>
          </cell>
          <cell r="AF104">
            <v>0</v>
          </cell>
          <cell r="AG104">
            <v>0</v>
          </cell>
          <cell r="AH104">
            <v>0</v>
          </cell>
          <cell r="AI104">
            <v>0</v>
          </cell>
          <cell r="AJ104">
            <v>0</v>
          </cell>
          <cell r="AK104">
            <v>0</v>
          </cell>
          <cell r="AL104">
            <v>0</v>
          </cell>
          <cell r="AM104">
            <v>0</v>
          </cell>
          <cell r="AN104">
            <v>0</v>
          </cell>
          <cell r="AO104">
            <v>0</v>
          </cell>
          <cell r="AP104">
            <v>0</v>
          </cell>
          <cell r="AQ104">
            <v>0</v>
          </cell>
          <cell r="AR104">
            <v>0</v>
          </cell>
          <cell r="AS104">
            <v>0</v>
          </cell>
          <cell r="AT104">
            <v>0</v>
          </cell>
          <cell r="AU104">
            <v>0</v>
          </cell>
          <cell r="AV104">
            <v>0</v>
          </cell>
          <cell r="AW104">
            <v>0</v>
          </cell>
          <cell r="AX104">
            <v>0</v>
          </cell>
          <cell r="AY104">
            <v>0</v>
          </cell>
          <cell r="AZ104">
            <v>0</v>
          </cell>
          <cell r="BA104">
            <v>0</v>
          </cell>
          <cell r="BB104">
            <v>0</v>
          </cell>
          <cell r="BC104">
            <v>0</v>
          </cell>
          <cell r="BD104">
            <v>0</v>
          </cell>
          <cell r="BE104">
            <v>0</v>
          </cell>
          <cell r="BF104">
            <v>0</v>
          </cell>
        </row>
        <row r="105">
          <cell r="R105">
            <v>0</v>
          </cell>
          <cell r="S105">
            <v>0</v>
          </cell>
          <cell r="T105">
            <v>0</v>
          </cell>
          <cell r="U105">
            <v>0</v>
          </cell>
          <cell r="V105">
            <v>0</v>
          </cell>
          <cell r="W105">
            <v>0</v>
          </cell>
          <cell r="X105">
            <v>0</v>
          </cell>
          <cell r="Y105">
            <v>0</v>
          </cell>
          <cell r="Z105">
            <v>0</v>
          </cell>
          <cell r="AA105">
            <v>0</v>
          </cell>
          <cell r="AB105">
            <v>0</v>
          </cell>
          <cell r="AC105">
            <v>0</v>
          </cell>
          <cell r="AD105">
            <v>0</v>
          </cell>
          <cell r="AE105">
            <v>0</v>
          </cell>
          <cell r="AF105">
            <v>0</v>
          </cell>
          <cell r="AG105">
            <v>0</v>
          </cell>
          <cell r="AH105">
            <v>0</v>
          </cell>
          <cell r="AI105">
            <v>0</v>
          </cell>
          <cell r="AJ105">
            <v>0</v>
          </cell>
          <cell r="AK105">
            <v>0</v>
          </cell>
          <cell r="AL105">
            <v>0</v>
          </cell>
          <cell r="AM105">
            <v>0</v>
          </cell>
          <cell r="AN105">
            <v>0</v>
          </cell>
          <cell r="AO105">
            <v>0</v>
          </cell>
          <cell r="AP105">
            <v>0</v>
          </cell>
          <cell r="AQ105">
            <v>0</v>
          </cell>
          <cell r="AR105">
            <v>0</v>
          </cell>
          <cell r="AS105">
            <v>0</v>
          </cell>
          <cell r="AT105">
            <v>0</v>
          </cell>
          <cell r="AU105">
            <v>0</v>
          </cell>
          <cell r="AV105">
            <v>0</v>
          </cell>
          <cell r="AW105">
            <v>0</v>
          </cell>
          <cell r="AX105">
            <v>0</v>
          </cell>
          <cell r="AY105">
            <v>0</v>
          </cell>
          <cell r="AZ105">
            <v>0</v>
          </cell>
          <cell r="BA105">
            <v>0</v>
          </cell>
          <cell r="BB105">
            <v>0</v>
          </cell>
          <cell r="BC105">
            <v>0</v>
          </cell>
          <cell r="BD105">
            <v>0</v>
          </cell>
          <cell r="BE105">
            <v>0</v>
          </cell>
          <cell r="BF105">
            <v>0</v>
          </cell>
        </row>
        <row r="106">
          <cell r="R106">
            <v>0</v>
          </cell>
          <cell r="S106">
            <v>0</v>
          </cell>
          <cell r="T106">
            <v>0</v>
          </cell>
          <cell r="U106">
            <v>0</v>
          </cell>
          <cell r="V106">
            <v>0</v>
          </cell>
          <cell r="W106">
            <v>0</v>
          </cell>
          <cell r="X106">
            <v>0</v>
          </cell>
          <cell r="Y106">
            <v>0</v>
          </cell>
          <cell r="Z106">
            <v>0</v>
          </cell>
          <cell r="AA106">
            <v>0</v>
          </cell>
          <cell r="AB106">
            <v>0</v>
          </cell>
          <cell r="AC106">
            <v>0</v>
          </cell>
          <cell r="AD106">
            <v>0</v>
          </cell>
          <cell r="AE106">
            <v>0</v>
          </cell>
          <cell r="AF106">
            <v>0</v>
          </cell>
          <cell r="AG106">
            <v>0</v>
          </cell>
          <cell r="AH106">
            <v>0</v>
          </cell>
          <cell r="AI106">
            <v>0</v>
          </cell>
          <cell r="AJ106">
            <v>0</v>
          </cell>
          <cell r="AK106">
            <v>0</v>
          </cell>
          <cell r="AL106">
            <v>0</v>
          </cell>
          <cell r="AM106">
            <v>0</v>
          </cell>
          <cell r="AN106">
            <v>0</v>
          </cell>
          <cell r="AO106">
            <v>0</v>
          </cell>
          <cell r="AP106">
            <v>0</v>
          </cell>
          <cell r="AQ106">
            <v>0</v>
          </cell>
          <cell r="AR106">
            <v>0</v>
          </cell>
          <cell r="AS106">
            <v>0</v>
          </cell>
          <cell r="AT106">
            <v>0</v>
          </cell>
          <cell r="AU106">
            <v>0</v>
          </cell>
          <cell r="AV106">
            <v>0</v>
          </cell>
          <cell r="AW106">
            <v>0</v>
          </cell>
          <cell r="AX106">
            <v>0</v>
          </cell>
          <cell r="AY106">
            <v>0</v>
          </cell>
          <cell r="AZ106">
            <v>0</v>
          </cell>
          <cell r="BA106">
            <v>0</v>
          </cell>
          <cell r="BB106">
            <v>0</v>
          </cell>
          <cell r="BC106">
            <v>0</v>
          </cell>
          <cell r="BD106">
            <v>0</v>
          </cell>
          <cell r="BE106">
            <v>0</v>
          </cell>
          <cell r="BF106">
            <v>0</v>
          </cell>
        </row>
        <row r="107">
          <cell r="R107">
            <v>0</v>
          </cell>
          <cell r="S107">
            <v>0</v>
          </cell>
          <cell r="T107">
            <v>0</v>
          </cell>
          <cell r="U107">
            <v>0</v>
          </cell>
          <cell r="V107">
            <v>0</v>
          </cell>
          <cell r="W107">
            <v>0</v>
          </cell>
          <cell r="X107">
            <v>0</v>
          </cell>
          <cell r="Y107">
            <v>0</v>
          </cell>
          <cell r="Z107">
            <v>0</v>
          </cell>
          <cell r="AA107">
            <v>0</v>
          </cell>
          <cell r="AB107">
            <v>0</v>
          </cell>
          <cell r="AC107">
            <v>0</v>
          </cell>
          <cell r="AD107">
            <v>0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0</v>
          </cell>
          <cell r="AJ107">
            <v>0</v>
          </cell>
          <cell r="AK107">
            <v>0</v>
          </cell>
          <cell r="AL107">
            <v>0</v>
          </cell>
          <cell r="AM107">
            <v>0</v>
          </cell>
          <cell r="AN107">
            <v>0</v>
          </cell>
          <cell r="AO107">
            <v>0</v>
          </cell>
          <cell r="AP107">
            <v>0</v>
          </cell>
          <cell r="AQ107">
            <v>0</v>
          </cell>
          <cell r="AR107">
            <v>0</v>
          </cell>
          <cell r="AS107">
            <v>0</v>
          </cell>
          <cell r="AT107">
            <v>0</v>
          </cell>
          <cell r="AU107">
            <v>0</v>
          </cell>
          <cell r="AV107">
            <v>0</v>
          </cell>
          <cell r="AW107">
            <v>0</v>
          </cell>
          <cell r="AX107">
            <v>0</v>
          </cell>
          <cell r="AY107">
            <v>0</v>
          </cell>
          <cell r="AZ107">
            <v>0</v>
          </cell>
          <cell r="BA107">
            <v>0</v>
          </cell>
          <cell r="BB107">
            <v>0</v>
          </cell>
          <cell r="BC107">
            <v>0</v>
          </cell>
          <cell r="BD107">
            <v>0</v>
          </cell>
          <cell r="BE107">
            <v>0</v>
          </cell>
          <cell r="BF107">
            <v>0</v>
          </cell>
        </row>
        <row r="108">
          <cell r="R108">
            <v>0</v>
          </cell>
          <cell r="S108">
            <v>0</v>
          </cell>
          <cell r="T108">
            <v>0</v>
          </cell>
          <cell r="U108">
            <v>0</v>
          </cell>
          <cell r="V108">
            <v>0</v>
          </cell>
          <cell r="W108">
            <v>0</v>
          </cell>
          <cell r="X108">
            <v>0</v>
          </cell>
          <cell r="Y108">
            <v>0</v>
          </cell>
          <cell r="Z108">
            <v>0</v>
          </cell>
          <cell r="AA108">
            <v>0</v>
          </cell>
          <cell r="AB108">
            <v>0</v>
          </cell>
          <cell r="AC108">
            <v>0</v>
          </cell>
          <cell r="AD108">
            <v>0</v>
          </cell>
          <cell r="AE108">
            <v>0</v>
          </cell>
          <cell r="AF108">
            <v>0</v>
          </cell>
          <cell r="AG108">
            <v>0</v>
          </cell>
          <cell r="AH108">
            <v>0</v>
          </cell>
          <cell r="AI108">
            <v>0</v>
          </cell>
          <cell r="AJ108">
            <v>0</v>
          </cell>
          <cell r="AK108">
            <v>0</v>
          </cell>
          <cell r="AL108">
            <v>0</v>
          </cell>
          <cell r="AM108">
            <v>0</v>
          </cell>
          <cell r="AN108">
            <v>0</v>
          </cell>
          <cell r="AO108">
            <v>0</v>
          </cell>
          <cell r="AP108">
            <v>0</v>
          </cell>
          <cell r="AQ108">
            <v>0</v>
          </cell>
          <cell r="AR108">
            <v>0</v>
          </cell>
          <cell r="AS108">
            <v>0</v>
          </cell>
          <cell r="AT108">
            <v>0</v>
          </cell>
          <cell r="AU108">
            <v>0</v>
          </cell>
          <cell r="AV108">
            <v>0</v>
          </cell>
          <cell r="AW108">
            <v>0</v>
          </cell>
          <cell r="AX108">
            <v>0</v>
          </cell>
          <cell r="AY108">
            <v>0</v>
          </cell>
          <cell r="AZ108">
            <v>0</v>
          </cell>
          <cell r="BA108">
            <v>0</v>
          </cell>
          <cell r="BB108">
            <v>0</v>
          </cell>
          <cell r="BC108">
            <v>0</v>
          </cell>
          <cell r="BD108">
            <v>0</v>
          </cell>
          <cell r="BE108">
            <v>0</v>
          </cell>
          <cell r="BF108">
            <v>0</v>
          </cell>
        </row>
        <row r="109">
          <cell r="R109">
            <v>0</v>
          </cell>
          <cell r="S109">
            <v>0</v>
          </cell>
          <cell r="T109">
            <v>0</v>
          </cell>
          <cell r="U109">
            <v>0</v>
          </cell>
          <cell r="V109">
            <v>0</v>
          </cell>
          <cell r="W109">
            <v>0</v>
          </cell>
          <cell r="X109">
            <v>0</v>
          </cell>
          <cell r="Y109">
            <v>0</v>
          </cell>
          <cell r="Z109">
            <v>0</v>
          </cell>
          <cell r="AA109">
            <v>0</v>
          </cell>
          <cell r="AB109">
            <v>0</v>
          </cell>
          <cell r="AC109">
            <v>0</v>
          </cell>
          <cell r="AD109">
            <v>0</v>
          </cell>
          <cell r="AE109">
            <v>0</v>
          </cell>
          <cell r="AF109">
            <v>0</v>
          </cell>
          <cell r="AG109">
            <v>0</v>
          </cell>
          <cell r="AH109">
            <v>0</v>
          </cell>
          <cell r="AI109">
            <v>0</v>
          </cell>
          <cell r="AJ109">
            <v>0</v>
          </cell>
          <cell r="AK109">
            <v>0</v>
          </cell>
          <cell r="AL109">
            <v>0</v>
          </cell>
          <cell r="AM109">
            <v>0</v>
          </cell>
          <cell r="AN109">
            <v>0</v>
          </cell>
          <cell r="AO109">
            <v>0</v>
          </cell>
          <cell r="AP109">
            <v>0</v>
          </cell>
          <cell r="AQ109">
            <v>0</v>
          </cell>
          <cell r="AR109">
            <v>0</v>
          </cell>
          <cell r="AS109">
            <v>0</v>
          </cell>
          <cell r="AT109">
            <v>0</v>
          </cell>
          <cell r="AU109">
            <v>0</v>
          </cell>
          <cell r="AV109">
            <v>0</v>
          </cell>
          <cell r="AW109">
            <v>0</v>
          </cell>
          <cell r="AX109">
            <v>0</v>
          </cell>
          <cell r="AY109">
            <v>0</v>
          </cell>
          <cell r="AZ109">
            <v>0</v>
          </cell>
          <cell r="BA109">
            <v>0</v>
          </cell>
          <cell r="BB109">
            <v>0</v>
          </cell>
          <cell r="BC109">
            <v>0</v>
          </cell>
          <cell r="BD109">
            <v>0</v>
          </cell>
          <cell r="BE109">
            <v>0</v>
          </cell>
          <cell r="BF109">
            <v>0</v>
          </cell>
        </row>
        <row r="110">
          <cell r="R110">
            <v>0</v>
          </cell>
          <cell r="S110">
            <v>0</v>
          </cell>
          <cell r="T110">
            <v>0</v>
          </cell>
          <cell r="U110">
            <v>0</v>
          </cell>
          <cell r="V110">
            <v>0</v>
          </cell>
          <cell r="W110">
            <v>0</v>
          </cell>
          <cell r="X110">
            <v>0</v>
          </cell>
          <cell r="Y110">
            <v>0</v>
          </cell>
          <cell r="Z110">
            <v>0</v>
          </cell>
          <cell r="AA110">
            <v>0</v>
          </cell>
          <cell r="AB110">
            <v>0</v>
          </cell>
          <cell r="AC110">
            <v>0</v>
          </cell>
          <cell r="AD110">
            <v>0</v>
          </cell>
          <cell r="AE110">
            <v>0</v>
          </cell>
          <cell r="AF110">
            <v>0</v>
          </cell>
          <cell r="AG110">
            <v>0</v>
          </cell>
          <cell r="AH110">
            <v>0</v>
          </cell>
          <cell r="AI110">
            <v>0</v>
          </cell>
          <cell r="AJ110">
            <v>0</v>
          </cell>
          <cell r="AK110">
            <v>0</v>
          </cell>
          <cell r="AL110">
            <v>0</v>
          </cell>
          <cell r="AM110">
            <v>0</v>
          </cell>
          <cell r="AN110">
            <v>0</v>
          </cell>
          <cell r="AO110">
            <v>0</v>
          </cell>
          <cell r="AP110">
            <v>0</v>
          </cell>
          <cell r="AQ110">
            <v>0</v>
          </cell>
          <cell r="AR110">
            <v>0</v>
          </cell>
          <cell r="AS110">
            <v>0</v>
          </cell>
          <cell r="AT110">
            <v>0</v>
          </cell>
          <cell r="AU110">
            <v>0</v>
          </cell>
          <cell r="AV110">
            <v>0</v>
          </cell>
          <cell r="AW110">
            <v>0</v>
          </cell>
          <cell r="AX110">
            <v>0</v>
          </cell>
          <cell r="AY110">
            <v>0</v>
          </cell>
          <cell r="AZ110">
            <v>0</v>
          </cell>
          <cell r="BA110">
            <v>0</v>
          </cell>
          <cell r="BB110">
            <v>0</v>
          </cell>
          <cell r="BC110">
            <v>0</v>
          </cell>
          <cell r="BD110">
            <v>0</v>
          </cell>
          <cell r="BE110">
            <v>0</v>
          </cell>
          <cell r="BF110">
            <v>0</v>
          </cell>
        </row>
        <row r="111">
          <cell r="R111">
            <v>0</v>
          </cell>
          <cell r="S111">
            <v>0</v>
          </cell>
          <cell r="T111">
            <v>0</v>
          </cell>
          <cell r="U111">
            <v>0</v>
          </cell>
          <cell r="V111">
            <v>0</v>
          </cell>
          <cell r="W111">
            <v>0</v>
          </cell>
          <cell r="X111">
            <v>0</v>
          </cell>
          <cell r="Y111">
            <v>0</v>
          </cell>
          <cell r="Z111">
            <v>0</v>
          </cell>
          <cell r="AA111">
            <v>0</v>
          </cell>
          <cell r="AB111">
            <v>0</v>
          </cell>
          <cell r="AC111">
            <v>0</v>
          </cell>
          <cell r="AD111">
            <v>0</v>
          </cell>
          <cell r="AE111">
            <v>0</v>
          </cell>
          <cell r="AF111">
            <v>0</v>
          </cell>
          <cell r="AG111">
            <v>0</v>
          </cell>
          <cell r="AH111">
            <v>0</v>
          </cell>
          <cell r="AI111">
            <v>0</v>
          </cell>
          <cell r="AJ111">
            <v>0</v>
          </cell>
          <cell r="AK111">
            <v>0</v>
          </cell>
          <cell r="AL111">
            <v>0</v>
          </cell>
          <cell r="AM111">
            <v>0</v>
          </cell>
          <cell r="AN111">
            <v>0</v>
          </cell>
          <cell r="AO111">
            <v>0</v>
          </cell>
          <cell r="AP111">
            <v>0</v>
          </cell>
          <cell r="AQ111">
            <v>0</v>
          </cell>
          <cell r="AR111">
            <v>0</v>
          </cell>
          <cell r="AS111">
            <v>0</v>
          </cell>
          <cell r="AT111">
            <v>0</v>
          </cell>
          <cell r="AU111">
            <v>0</v>
          </cell>
          <cell r="AV111">
            <v>0</v>
          </cell>
          <cell r="AW111">
            <v>0</v>
          </cell>
          <cell r="AX111">
            <v>0</v>
          </cell>
          <cell r="AY111">
            <v>0</v>
          </cell>
          <cell r="AZ111">
            <v>0</v>
          </cell>
          <cell r="BA111">
            <v>0</v>
          </cell>
          <cell r="BB111">
            <v>0</v>
          </cell>
          <cell r="BC111">
            <v>0</v>
          </cell>
          <cell r="BD111">
            <v>0</v>
          </cell>
          <cell r="BE111">
            <v>0</v>
          </cell>
          <cell r="BF111">
            <v>0</v>
          </cell>
        </row>
        <row r="112">
          <cell r="R112">
            <v>0</v>
          </cell>
          <cell r="S112">
            <v>0</v>
          </cell>
          <cell r="T112">
            <v>0</v>
          </cell>
          <cell r="U112">
            <v>0</v>
          </cell>
          <cell r="V112">
            <v>0</v>
          </cell>
          <cell r="W112">
            <v>0</v>
          </cell>
          <cell r="X112">
            <v>0</v>
          </cell>
          <cell r="Y112">
            <v>0</v>
          </cell>
          <cell r="Z112">
            <v>0</v>
          </cell>
          <cell r="AA112">
            <v>0</v>
          </cell>
          <cell r="AB112">
            <v>0</v>
          </cell>
          <cell r="AC112">
            <v>0</v>
          </cell>
          <cell r="AD112">
            <v>0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0</v>
          </cell>
          <cell r="AJ112">
            <v>0</v>
          </cell>
          <cell r="AK112">
            <v>0</v>
          </cell>
          <cell r="AL112">
            <v>0</v>
          </cell>
          <cell r="AM112">
            <v>0</v>
          </cell>
          <cell r="AN112">
            <v>0</v>
          </cell>
          <cell r="AO112">
            <v>0</v>
          </cell>
          <cell r="AP112">
            <v>0</v>
          </cell>
          <cell r="AQ112">
            <v>0</v>
          </cell>
          <cell r="AR112">
            <v>0</v>
          </cell>
          <cell r="AS112">
            <v>0</v>
          </cell>
          <cell r="AT112">
            <v>0</v>
          </cell>
          <cell r="AU112">
            <v>0</v>
          </cell>
          <cell r="AV112">
            <v>0</v>
          </cell>
          <cell r="AW112">
            <v>0</v>
          </cell>
          <cell r="AX112">
            <v>0</v>
          </cell>
          <cell r="AY112">
            <v>0</v>
          </cell>
          <cell r="AZ112">
            <v>0</v>
          </cell>
          <cell r="BA112">
            <v>0</v>
          </cell>
          <cell r="BB112">
            <v>0</v>
          </cell>
          <cell r="BC112">
            <v>0</v>
          </cell>
          <cell r="BD112">
            <v>0</v>
          </cell>
          <cell r="BE112">
            <v>0</v>
          </cell>
          <cell r="BF112">
            <v>0</v>
          </cell>
        </row>
        <row r="113">
          <cell r="R113">
            <v>0</v>
          </cell>
          <cell r="S113">
            <v>0</v>
          </cell>
          <cell r="T113">
            <v>0</v>
          </cell>
          <cell r="U113">
            <v>0</v>
          </cell>
          <cell r="V113">
            <v>0</v>
          </cell>
          <cell r="W113">
            <v>0</v>
          </cell>
          <cell r="X113">
            <v>0</v>
          </cell>
          <cell r="Y113">
            <v>0</v>
          </cell>
          <cell r="Z113">
            <v>0</v>
          </cell>
          <cell r="AA113">
            <v>0</v>
          </cell>
          <cell r="AB113">
            <v>0</v>
          </cell>
          <cell r="AC113">
            <v>0</v>
          </cell>
          <cell r="AD113">
            <v>0</v>
          </cell>
          <cell r="AE113">
            <v>0</v>
          </cell>
          <cell r="AF113">
            <v>0</v>
          </cell>
          <cell r="AG113">
            <v>0</v>
          </cell>
          <cell r="AH113">
            <v>0</v>
          </cell>
          <cell r="AI113">
            <v>0</v>
          </cell>
          <cell r="AJ113">
            <v>0</v>
          </cell>
          <cell r="AK113">
            <v>0</v>
          </cell>
          <cell r="AL113">
            <v>0</v>
          </cell>
          <cell r="AM113">
            <v>0</v>
          </cell>
          <cell r="AN113">
            <v>0</v>
          </cell>
          <cell r="AO113">
            <v>0</v>
          </cell>
          <cell r="AP113">
            <v>0</v>
          </cell>
          <cell r="AQ113">
            <v>0</v>
          </cell>
          <cell r="AR113">
            <v>0</v>
          </cell>
          <cell r="AS113">
            <v>0</v>
          </cell>
          <cell r="AT113">
            <v>0</v>
          </cell>
          <cell r="AU113">
            <v>0</v>
          </cell>
          <cell r="AV113">
            <v>0</v>
          </cell>
          <cell r="AW113">
            <v>0</v>
          </cell>
          <cell r="AX113">
            <v>0</v>
          </cell>
          <cell r="AY113">
            <v>0</v>
          </cell>
          <cell r="AZ113">
            <v>0</v>
          </cell>
          <cell r="BA113">
            <v>0</v>
          </cell>
          <cell r="BB113">
            <v>0</v>
          </cell>
          <cell r="BC113">
            <v>0</v>
          </cell>
          <cell r="BD113">
            <v>0</v>
          </cell>
          <cell r="BE113">
            <v>0</v>
          </cell>
          <cell r="BF113">
            <v>0</v>
          </cell>
        </row>
        <row r="114">
          <cell r="R114">
            <v>0</v>
          </cell>
          <cell r="S114">
            <v>0</v>
          </cell>
          <cell r="T114">
            <v>0</v>
          </cell>
          <cell r="U114">
            <v>0</v>
          </cell>
          <cell r="V114">
            <v>0</v>
          </cell>
          <cell r="W114">
            <v>0</v>
          </cell>
          <cell r="X114">
            <v>0</v>
          </cell>
          <cell r="Y114">
            <v>0</v>
          </cell>
          <cell r="Z114">
            <v>0</v>
          </cell>
          <cell r="AA114">
            <v>0</v>
          </cell>
          <cell r="AB114">
            <v>0</v>
          </cell>
          <cell r="AC114">
            <v>0</v>
          </cell>
          <cell r="AD114">
            <v>0</v>
          </cell>
          <cell r="AE114">
            <v>0</v>
          </cell>
          <cell r="AF114">
            <v>0</v>
          </cell>
          <cell r="AG114">
            <v>0</v>
          </cell>
          <cell r="AH114">
            <v>0</v>
          </cell>
          <cell r="AI114">
            <v>0</v>
          </cell>
          <cell r="AJ114">
            <v>0</v>
          </cell>
          <cell r="AK114">
            <v>0</v>
          </cell>
          <cell r="AL114">
            <v>0</v>
          </cell>
          <cell r="AM114">
            <v>0</v>
          </cell>
          <cell r="AN114">
            <v>0</v>
          </cell>
          <cell r="AO114">
            <v>0</v>
          </cell>
          <cell r="AP114">
            <v>0</v>
          </cell>
          <cell r="AQ114">
            <v>0</v>
          </cell>
          <cell r="AR114">
            <v>0</v>
          </cell>
          <cell r="AS114">
            <v>0</v>
          </cell>
          <cell r="AT114">
            <v>0</v>
          </cell>
          <cell r="AU114">
            <v>0</v>
          </cell>
          <cell r="AV114">
            <v>0</v>
          </cell>
          <cell r="AW114">
            <v>0</v>
          </cell>
          <cell r="AX114">
            <v>0</v>
          </cell>
          <cell r="AY114">
            <v>0</v>
          </cell>
          <cell r="AZ114">
            <v>0</v>
          </cell>
          <cell r="BA114">
            <v>0</v>
          </cell>
          <cell r="BB114">
            <v>0</v>
          </cell>
          <cell r="BC114">
            <v>0</v>
          </cell>
          <cell r="BD114">
            <v>0</v>
          </cell>
          <cell r="BE114">
            <v>0</v>
          </cell>
          <cell r="BF114">
            <v>0</v>
          </cell>
        </row>
        <row r="115">
          <cell r="R115">
            <v>0</v>
          </cell>
          <cell r="S115">
            <v>0</v>
          </cell>
          <cell r="T115">
            <v>0</v>
          </cell>
          <cell r="U115">
            <v>0</v>
          </cell>
          <cell r="V115">
            <v>0</v>
          </cell>
          <cell r="W115">
            <v>0</v>
          </cell>
          <cell r="X115">
            <v>0</v>
          </cell>
          <cell r="Y115">
            <v>0</v>
          </cell>
          <cell r="Z115">
            <v>0</v>
          </cell>
          <cell r="AA115">
            <v>0</v>
          </cell>
          <cell r="AB115">
            <v>0</v>
          </cell>
          <cell r="AC115">
            <v>0</v>
          </cell>
          <cell r="AD115">
            <v>0</v>
          </cell>
          <cell r="AE115">
            <v>0</v>
          </cell>
          <cell r="AF115">
            <v>0</v>
          </cell>
          <cell r="AG115">
            <v>0</v>
          </cell>
          <cell r="AH115">
            <v>0</v>
          </cell>
          <cell r="AI115">
            <v>0</v>
          </cell>
          <cell r="AJ115">
            <v>0</v>
          </cell>
          <cell r="AK115">
            <v>0</v>
          </cell>
          <cell r="AL115">
            <v>0</v>
          </cell>
          <cell r="AM115">
            <v>0</v>
          </cell>
          <cell r="AN115">
            <v>0</v>
          </cell>
          <cell r="AO115">
            <v>0</v>
          </cell>
          <cell r="AP115">
            <v>0</v>
          </cell>
          <cell r="AQ115">
            <v>0</v>
          </cell>
          <cell r="AR115">
            <v>0</v>
          </cell>
          <cell r="AS115">
            <v>0</v>
          </cell>
          <cell r="AT115">
            <v>0</v>
          </cell>
          <cell r="AU115">
            <v>0</v>
          </cell>
          <cell r="AV115">
            <v>0</v>
          </cell>
          <cell r="AW115">
            <v>0</v>
          </cell>
          <cell r="AX115">
            <v>0</v>
          </cell>
          <cell r="AY115">
            <v>0</v>
          </cell>
          <cell r="AZ115">
            <v>0</v>
          </cell>
          <cell r="BA115">
            <v>0</v>
          </cell>
          <cell r="BB115">
            <v>0</v>
          </cell>
          <cell r="BC115">
            <v>0</v>
          </cell>
          <cell r="BD115">
            <v>0</v>
          </cell>
          <cell r="BE115">
            <v>0</v>
          </cell>
          <cell r="BF115">
            <v>0</v>
          </cell>
        </row>
        <row r="116">
          <cell r="R116">
            <v>0</v>
          </cell>
          <cell r="S116">
            <v>0</v>
          </cell>
          <cell r="T116">
            <v>0</v>
          </cell>
          <cell r="U116">
            <v>0</v>
          </cell>
          <cell r="V116">
            <v>0</v>
          </cell>
          <cell r="W116">
            <v>0</v>
          </cell>
          <cell r="X116">
            <v>0</v>
          </cell>
          <cell r="Y116">
            <v>0</v>
          </cell>
          <cell r="Z116">
            <v>0</v>
          </cell>
          <cell r="AA116">
            <v>0</v>
          </cell>
          <cell r="AB116">
            <v>0</v>
          </cell>
          <cell r="AC116">
            <v>0</v>
          </cell>
          <cell r="AD116">
            <v>0</v>
          </cell>
          <cell r="AE116">
            <v>0</v>
          </cell>
          <cell r="AF116">
            <v>0</v>
          </cell>
          <cell r="AG116">
            <v>0</v>
          </cell>
          <cell r="AH116">
            <v>0</v>
          </cell>
          <cell r="AI116">
            <v>0</v>
          </cell>
          <cell r="AJ116">
            <v>0</v>
          </cell>
          <cell r="AK116">
            <v>0</v>
          </cell>
          <cell r="AL116">
            <v>0</v>
          </cell>
          <cell r="AM116">
            <v>0</v>
          </cell>
          <cell r="AN116">
            <v>0</v>
          </cell>
          <cell r="AO116">
            <v>0</v>
          </cell>
          <cell r="AP116">
            <v>0</v>
          </cell>
          <cell r="AQ116">
            <v>0</v>
          </cell>
          <cell r="AR116">
            <v>0</v>
          </cell>
          <cell r="AS116">
            <v>0</v>
          </cell>
          <cell r="AT116">
            <v>0</v>
          </cell>
          <cell r="AU116">
            <v>0</v>
          </cell>
          <cell r="AV116">
            <v>0</v>
          </cell>
          <cell r="AW116">
            <v>0</v>
          </cell>
          <cell r="AX116">
            <v>0</v>
          </cell>
          <cell r="AY116">
            <v>0</v>
          </cell>
          <cell r="AZ116">
            <v>0</v>
          </cell>
          <cell r="BA116">
            <v>0</v>
          </cell>
          <cell r="BB116">
            <v>0</v>
          </cell>
          <cell r="BC116">
            <v>0</v>
          </cell>
          <cell r="BD116">
            <v>0</v>
          </cell>
          <cell r="BE116">
            <v>0</v>
          </cell>
          <cell r="BF116">
            <v>0</v>
          </cell>
        </row>
        <row r="117">
          <cell r="R117">
            <v>0</v>
          </cell>
          <cell r="S117">
            <v>0</v>
          </cell>
          <cell r="T117">
            <v>0</v>
          </cell>
          <cell r="U117">
            <v>0</v>
          </cell>
          <cell r="V117">
            <v>0</v>
          </cell>
          <cell r="W117">
            <v>0</v>
          </cell>
          <cell r="X117">
            <v>0</v>
          </cell>
          <cell r="Y117">
            <v>0</v>
          </cell>
          <cell r="Z117">
            <v>0</v>
          </cell>
          <cell r="AA117">
            <v>0</v>
          </cell>
          <cell r="AB117">
            <v>0</v>
          </cell>
          <cell r="AC117">
            <v>0</v>
          </cell>
          <cell r="AD117">
            <v>0</v>
          </cell>
          <cell r="AE117">
            <v>0</v>
          </cell>
          <cell r="AF117">
            <v>0</v>
          </cell>
          <cell r="AG117">
            <v>0</v>
          </cell>
          <cell r="AH117">
            <v>0</v>
          </cell>
          <cell r="AI117">
            <v>0</v>
          </cell>
          <cell r="AJ117">
            <v>0</v>
          </cell>
          <cell r="AK117">
            <v>0</v>
          </cell>
          <cell r="AL117">
            <v>0</v>
          </cell>
          <cell r="AM117">
            <v>0</v>
          </cell>
          <cell r="AN117">
            <v>0</v>
          </cell>
          <cell r="AO117">
            <v>0</v>
          </cell>
          <cell r="AP117">
            <v>0</v>
          </cell>
          <cell r="AQ117">
            <v>0</v>
          </cell>
          <cell r="AR117">
            <v>0</v>
          </cell>
          <cell r="AS117">
            <v>0</v>
          </cell>
          <cell r="AT117">
            <v>0</v>
          </cell>
          <cell r="AU117">
            <v>0</v>
          </cell>
          <cell r="AV117">
            <v>0</v>
          </cell>
          <cell r="AW117">
            <v>0</v>
          </cell>
          <cell r="AX117">
            <v>0</v>
          </cell>
          <cell r="AY117">
            <v>0</v>
          </cell>
          <cell r="AZ117">
            <v>0</v>
          </cell>
          <cell r="BA117">
            <v>0</v>
          </cell>
          <cell r="BB117">
            <v>0</v>
          </cell>
          <cell r="BC117">
            <v>0</v>
          </cell>
          <cell r="BD117">
            <v>0</v>
          </cell>
          <cell r="BE117">
            <v>0</v>
          </cell>
          <cell r="BF117">
            <v>0</v>
          </cell>
        </row>
        <row r="118">
          <cell r="R118">
            <v>0</v>
          </cell>
          <cell r="S118">
            <v>0</v>
          </cell>
          <cell r="T118">
            <v>0</v>
          </cell>
          <cell r="U118">
            <v>0</v>
          </cell>
          <cell r="V118">
            <v>0</v>
          </cell>
          <cell r="W118">
            <v>0</v>
          </cell>
          <cell r="X118">
            <v>0</v>
          </cell>
          <cell r="Y118">
            <v>0</v>
          </cell>
          <cell r="Z118">
            <v>0</v>
          </cell>
          <cell r="AA118">
            <v>0</v>
          </cell>
          <cell r="AB118">
            <v>0</v>
          </cell>
          <cell r="AC118">
            <v>0</v>
          </cell>
          <cell r="AD118">
            <v>0</v>
          </cell>
          <cell r="AE118">
            <v>0</v>
          </cell>
          <cell r="AF118">
            <v>0</v>
          </cell>
          <cell r="AG118">
            <v>0</v>
          </cell>
          <cell r="AH118">
            <v>0</v>
          </cell>
          <cell r="AI118">
            <v>0</v>
          </cell>
          <cell r="AJ118">
            <v>0</v>
          </cell>
          <cell r="AK118">
            <v>0</v>
          </cell>
          <cell r="AL118">
            <v>0</v>
          </cell>
          <cell r="AM118">
            <v>0</v>
          </cell>
          <cell r="AN118">
            <v>0</v>
          </cell>
          <cell r="AO118">
            <v>0</v>
          </cell>
          <cell r="AP118">
            <v>0</v>
          </cell>
          <cell r="AQ118">
            <v>0</v>
          </cell>
          <cell r="AR118">
            <v>0</v>
          </cell>
          <cell r="AS118">
            <v>0</v>
          </cell>
          <cell r="AT118">
            <v>0</v>
          </cell>
          <cell r="AU118">
            <v>0</v>
          </cell>
          <cell r="AV118">
            <v>0</v>
          </cell>
          <cell r="AW118">
            <v>0</v>
          </cell>
          <cell r="AX118">
            <v>0</v>
          </cell>
          <cell r="AY118">
            <v>0</v>
          </cell>
          <cell r="AZ118">
            <v>0</v>
          </cell>
          <cell r="BA118">
            <v>0</v>
          </cell>
          <cell r="BB118">
            <v>0</v>
          </cell>
          <cell r="BC118">
            <v>0</v>
          </cell>
          <cell r="BD118">
            <v>0</v>
          </cell>
          <cell r="BE118">
            <v>0</v>
          </cell>
          <cell r="BF118">
            <v>0</v>
          </cell>
        </row>
        <row r="119">
          <cell r="R119">
            <v>0</v>
          </cell>
          <cell r="S119">
            <v>0</v>
          </cell>
          <cell r="T119">
            <v>0</v>
          </cell>
          <cell r="U119">
            <v>0</v>
          </cell>
          <cell r="V119">
            <v>0</v>
          </cell>
          <cell r="W119">
            <v>0</v>
          </cell>
          <cell r="X119">
            <v>0</v>
          </cell>
          <cell r="Y119">
            <v>0</v>
          </cell>
          <cell r="Z119">
            <v>0</v>
          </cell>
          <cell r="AA119">
            <v>0</v>
          </cell>
          <cell r="AB119">
            <v>0</v>
          </cell>
          <cell r="AC119">
            <v>0</v>
          </cell>
          <cell r="AD119">
            <v>0</v>
          </cell>
          <cell r="AE119">
            <v>0</v>
          </cell>
          <cell r="AF119">
            <v>0</v>
          </cell>
          <cell r="AG119">
            <v>0</v>
          </cell>
          <cell r="AH119">
            <v>0</v>
          </cell>
          <cell r="AI119">
            <v>0</v>
          </cell>
          <cell r="AJ119">
            <v>0</v>
          </cell>
          <cell r="AK119">
            <v>0</v>
          </cell>
          <cell r="AL119">
            <v>0</v>
          </cell>
          <cell r="AM119">
            <v>0</v>
          </cell>
          <cell r="AN119">
            <v>0</v>
          </cell>
          <cell r="AO119">
            <v>0</v>
          </cell>
          <cell r="AP119">
            <v>0</v>
          </cell>
          <cell r="AQ119">
            <v>0</v>
          </cell>
          <cell r="AR119">
            <v>0</v>
          </cell>
          <cell r="AS119">
            <v>0</v>
          </cell>
          <cell r="AT119">
            <v>0</v>
          </cell>
          <cell r="AU119">
            <v>0</v>
          </cell>
          <cell r="AV119">
            <v>0</v>
          </cell>
          <cell r="AW119">
            <v>0</v>
          </cell>
          <cell r="AX119">
            <v>0</v>
          </cell>
          <cell r="AY119">
            <v>0</v>
          </cell>
          <cell r="AZ119">
            <v>0</v>
          </cell>
          <cell r="BA119">
            <v>0</v>
          </cell>
          <cell r="BB119">
            <v>0</v>
          </cell>
          <cell r="BC119">
            <v>0</v>
          </cell>
          <cell r="BD119">
            <v>0</v>
          </cell>
          <cell r="BE119">
            <v>0</v>
          </cell>
          <cell r="BF119">
            <v>0</v>
          </cell>
        </row>
        <row r="120">
          <cell r="R120">
            <v>0</v>
          </cell>
          <cell r="S120">
            <v>0</v>
          </cell>
          <cell r="T120">
            <v>0</v>
          </cell>
          <cell r="U120">
            <v>0</v>
          </cell>
          <cell r="V120">
            <v>0</v>
          </cell>
          <cell r="W120">
            <v>0</v>
          </cell>
          <cell r="X120">
            <v>0</v>
          </cell>
          <cell r="Y120">
            <v>0</v>
          </cell>
          <cell r="Z120">
            <v>0</v>
          </cell>
          <cell r="AA120">
            <v>0</v>
          </cell>
          <cell r="AB120">
            <v>0</v>
          </cell>
          <cell r="AC120">
            <v>0</v>
          </cell>
          <cell r="AD120">
            <v>0</v>
          </cell>
          <cell r="AE120">
            <v>0</v>
          </cell>
          <cell r="AF120">
            <v>0</v>
          </cell>
          <cell r="AG120">
            <v>0</v>
          </cell>
          <cell r="AH120">
            <v>0</v>
          </cell>
          <cell r="AI120">
            <v>0</v>
          </cell>
          <cell r="AJ120">
            <v>0</v>
          </cell>
          <cell r="AK120">
            <v>0</v>
          </cell>
          <cell r="AL120">
            <v>0</v>
          </cell>
          <cell r="AM120">
            <v>0</v>
          </cell>
          <cell r="AN120">
            <v>0</v>
          </cell>
          <cell r="AO120">
            <v>0</v>
          </cell>
          <cell r="AP120">
            <v>0</v>
          </cell>
          <cell r="AQ120">
            <v>0</v>
          </cell>
          <cell r="AR120">
            <v>0</v>
          </cell>
          <cell r="AS120">
            <v>0</v>
          </cell>
          <cell r="AT120">
            <v>0</v>
          </cell>
          <cell r="AU120">
            <v>0</v>
          </cell>
          <cell r="AV120">
            <v>0</v>
          </cell>
          <cell r="AW120">
            <v>0</v>
          </cell>
          <cell r="AX120">
            <v>0</v>
          </cell>
          <cell r="AY120">
            <v>0</v>
          </cell>
          <cell r="AZ120">
            <v>0</v>
          </cell>
          <cell r="BA120">
            <v>0</v>
          </cell>
          <cell r="BB120">
            <v>0</v>
          </cell>
          <cell r="BC120">
            <v>0</v>
          </cell>
          <cell r="BD120">
            <v>0</v>
          </cell>
          <cell r="BE120">
            <v>0</v>
          </cell>
          <cell r="BF120">
            <v>0</v>
          </cell>
        </row>
        <row r="121">
          <cell r="R121">
            <v>0</v>
          </cell>
          <cell r="S121">
            <v>0</v>
          </cell>
          <cell r="T121">
            <v>0</v>
          </cell>
          <cell r="U121">
            <v>0</v>
          </cell>
          <cell r="V121">
            <v>0</v>
          </cell>
          <cell r="W121">
            <v>0</v>
          </cell>
          <cell r="X121">
            <v>0</v>
          </cell>
          <cell r="Y121">
            <v>0</v>
          </cell>
          <cell r="Z121">
            <v>0</v>
          </cell>
          <cell r="AA121">
            <v>0</v>
          </cell>
          <cell r="AB121">
            <v>0</v>
          </cell>
          <cell r="AC121">
            <v>0</v>
          </cell>
          <cell r="AD121">
            <v>0</v>
          </cell>
          <cell r="AE121">
            <v>0</v>
          </cell>
          <cell r="AF121">
            <v>0</v>
          </cell>
          <cell r="AG121">
            <v>0</v>
          </cell>
          <cell r="AH121">
            <v>0</v>
          </cell>
          <cell r="AI121">
            <v>0</v>
          </cell>
          <cell r="AJ121">
            <v>0</v>
          </cell>
          <cell r="AK121">
            <v>0</v>
          </cell>
          <cell r="AL121">
            <v>0</v>
          </cell>
          <cell r="AM121">
            <v>0</v>
          </cell>
          <cell r="AN121">
            <v>0</v>
          </cell>
          <cell r="AO121">
            <v>0</v>
          </cell>
          <cell r="AP121">
            <v>0</v>
          </cell>
          <cell r="AQ121">
            <v>0</v>
          </cell>
          <cell r="AR121">
            <v>0</v>
          </cell>
          <cell r="AS121">
            <v>0</v>
          </cell>
          <cell r="AT121">
            <v>0</v>
          </cell>
          <cell r="AU121">
            <v>0</v>
          </cell>
          <cell r="AV121">
            <v>0</v>
          </cell>
          <cell r="AW121">
            <v>0</v>
          </cell>
          <cell r="AX121">
            <v>0</v>
          </cell>
          <cell r="AY121">
            <v>0</v>
          </cell>
          <cell r="AZ121">
            <v>0</v>
          </cell>
          <cell r="BA121">
            <v>0</v>
          </cell>
          <cell r="BB121">
            <v>0</v>
          </cell>
          <cell r="BC121">
            <v>0</v>
          </cell>
          <cell r="BD121">
            <v>0</v>
          </cell>
          <cell r="BE121">
            <v>0</v>
          </cell>
          <cell r="BF121">
            <v>0</v>
          </cell>
        </row>
        <row r="122">
          <cell r="R122">
            <v>0</v>
          </cell>
          <cell r="S122">
            <v>0</v>
          </cell>
          <cell r="T122">
            <v>0</v>
          </cell>
          <cell r="U122">
            <v>0</v>
          </cell>
          <cell r="V122">
            <v>0</v>
          </cell>
          <cell r="W122">
            <v>0</v>
          </cell>
          <cell r="X122">
            <v>0</v>
          </cell>
          <cell r="Y122">
            <v>0</v>
          </cell>
          <cell r="Z122">
            <v>0</v>
          </cell>
          <cell r="AA122">
            <v>0</v>
          </cell>
          <cell r="AB122">
            <v>0</v>
          </cell>
          <cell r="AC122">
            <v>0</v>
          </cell>
          <cell r="AD122">
            <v>0</v>
          </cell>
          <cell r="AE122">
            <v>0</v>
          </cell>
          <cell r="AF122">
            <v>0</v>
          </cell>
          <cell r="AG122">
            <v>0</v>
          </cell>
          <cell r="AH122">
            <v>0</v>
          </cell>
          <cell r="AI122">
            <v>0</v>
          </cell>
          <cell r="AJ122">
            <v>0</v>
          </cell>
          <cell r="AK122">
            <v>0</v>
          </cell>
          <cell r="AL122">
            <v>0</v>
          </cell>
          <cell r="AM122">
            <v>0</v>
          </cell>
          <cell r="AN122">
            <v>0</v>
          </cell>
          <cell r="AO122">
            <v>0</v>
          </cell>
          <cell r="AP122">
            <v>0</v>
          </cell>
          <cell r="AQ122">
            <v>0</v>
          </cell>
          <cell r="AR122">
            <v>0</v>
          </cell>
          <cell r="AS122">
            <v>0</v>
          </cell>
          <cell r="AT122">
            <v>0</v>
          </cell>
          <cell r="AU122">
            <v>0</v>
          </cell>
          <cell r="AV122">
            <v>0</v>
          </cell>
          <cell r="AW122">
            <v>0</v>
          </cell>
          <cell r="AX122">
            <v>0</v>
          </cell>
          <cell r="AY122">
            <v>0</v>
          </cell>
          <cell r="AZ122">
            <v>0</v>
          </cell>
          <cell r="BA122">
            <v>0</v>
          </cell>
          <cell r="BB122">
            <v>0</v>
          </cell>
          <cell r="BC122">
            <v>0</v>
          </cell>
          <cell r="BD122">
            <v>0</v>
          </cell>
          <cell r="BE122">
            <v>0</v>
          </cell>
          <cell r="BF122">
            <v>0</v>
          </cell>
        </row>
        <row r="123">
          <cell r="R123">
            <v>0</v>
          </cell>
          <cell r="S123">
            <v>0</v>
          </cell>
          <cell r="T123">
            <v>0</v>
          </cell>
          <cell r="U123">
            <v>0</v>
          </cell>
          <cell r="V123">
            <v>0</v>
          </cell>
          <cell r="W123">
            <v>0</v>
          </cell>
          <cell r="X123">
            <v>0</v>
          </cell>
          <cell r="Y123">
            <v>0</v>
          </cell>
          <cell r="Z123">
            <v>0</v>
          </cell>
          <cell r="AA123">
            <v>0</v>
          </cell>
          <cell r="AB123">
            <v>0</v>
          </cell>
          <cell r="AC123">
            <v>0</v>
          </cell>
          <cell r="AD123">
            <v>0</v>
          </cell>
          <cell r="AE123">
            <v>0</v>
          </cell>
          <cell r="AF123">
            <v>0</v>
          </cell>
          <cell r="AG123">
            <v>0</v>
          </cell>
          <cell r="AH123">
            <v>0</v>
          </cell>
          <cell r="AI123">
            <v>0</v>
          </cell>
          <cell r="AJ123">
            <v>0</v>
          </cell>
          <cell r="AK123">
            <v>0</v>
          </cell>
          <cell r="AL123">
            <v>0</v>
          </cell>
          <cell r="AM123">
            <v>0</v>
          </cell>
          <cell r="AN123">
            <v>0</v>
          </cell>
          <cell r="AO123">
            <v>0</v>
          </cell>
          <cell r="AP123">
            <v>0</v>
          </cell>
          <cell r="AQ123">
            <v>0</v>
          </cell>
          <cell r="AR123">
            <v>0</v>
          </cell>
          <cell r="AS123">
            <v>0</v>
          </cell>
          <cell r="AT123">
            <v>0</v>
          </cell>
          <cell r="AU123">
            <v>0</v>
          </cell>
          <cell r="AV123">
            <v>0</v>
          </cell>
          <cell r="AW123">
            <v>0</v>
          </cell>
          <cell r="AX123">
            <v>0</v>
          </cell>
          <cell r="AY123">
            <v>0</v>
          </cell>
          <cell r="AZ123">
            <v>0</v>
          </cell>
          <cell r="BA123">
            <v>0</v>
          </cell>
          <cell r="BB123">
            <v>0</v>
          </cell>
          <cell r="BC123">
            <v>0</v>
          </cell>
          <cell r="BD123">
            <v>0</v>
          </cell>
          <cell r="BE123">
            <v>0</v>
          </cell>
          <cell r="BF123">
            <v>0</v>
          </cell>
        </row>
        <row r="124">
          <cell r="R124">
            <v>0</v>
          </cell>
          <cell r="S124">
            <v>0</v>
          </cell>
          <cell r="T124">
            <v>0</v>
          </cell>
          <cell r="U124">
            <v>0</v>
          </cell>
          <cell r="V124">
            <v>0</v>
          </cell>
          <cell r="W124">
            <v>0</v>
          </cell>
          <cell r="X124">
            <v>0</v>
          </cell>
          <cell r="Y124">
            <v>0</v>
          </cell>
          <cell r="Z124">
            <v>0</v>
          </cell>
          <cell r="AA124">
            <v>0</v>
          </cell>
          <cell r="AB124">
            <v>0</v>
          </cell>
          <cell r="AC124">
            <v>0</v>
          </cell>
          <cell r="AD124">
            <v>0</v>
          </cell>
          <cell r="AE124">
            <v>0</v>
          </cell>
          <cell r="AF124">
            <v>0</v>
          </cell>
          <cell r="AG124">
            <v>0</v>
          </cell>
          <cell r="AH124">
            <v>0</v>
          </cell>
          <cell r="AI124">
            <v>0</v>
          </cell>
          <cell r="AJ124">
            <v>0</v>
          </cell>
          <cell r="AK124">
            <v>0</v>
          </cell>
          <cell r="AL124">
            <v>0</v>
          </cell>
          <cell r="AM124">
            <v>0</v>
          </cell>
          <cell r="AN124">
            <v>0</v>
          </cell>
          <cell r="AO124">
            <v>0</v>
          </cell>
          <cell r="AP124">
            <v>0</v>
          </cell>
          <cell r="AQ124">
            <v>0</v>
          </cell>
          <cell r="AR124">
            <v>0</v>
          </cell>
          <cell r="AS124">
            <v>0</v>
          </cell>
          <cell r="AT124">
            <v>0</v>
          </cell>
          <cell r="AU124">
            <v>0</v>
          </cell>
          <cell r="AV124">
            <v>0</v>
          </cell>
          <cell r="AW124">
            <v>0</v>
          </cell>
          <cell r="AX124">
            <v>0</v>
          </cell>
          <cell r="AY124">
            <v>0</v>
          </cell>
          <cell r="AZ124">
            <v>0</v>
          </cell>
          <cell r="BA124">
            <v>0</v>
          </cell>
          <cell r="BB124">
            <v>0</v>
          </cell>
          <cell r="BC124">
            <v>0</v>
          </cell>
          <cell r="BD124">
            <v>0</v>
          </cell>
          <cell r="BE124">
            <v>0</v>
          </cell>
          <cell r="BF124">
            <v>0</v>
          </cell>
        </row>
        <row r="125">
          <cell r="R125">
            <v>0</v>
          </cell>
          <cell r="S125">
            <v>0</v>
          </cell>
          <cell r="T125">
            <v>0</v>
          </cell>
          <cell r="U125">
            <v>0</v>
          </cell>
          <cell r="V125">
            <v>0</v>
          </cell>
          <cell r="W125">
            <v>0</v>
          </cell>
          <cell r="X125">
            <v>0</v>
          </cell>
          <cell r="Y125">
            <v>0</v>
          </cell>
          <cell r="Z125">
            <v>0</v>
          </cell>
          <cell r="AA125">
            <v>0</v>
          </cell>
          <cell r="AB125">
            <v>0</v>
          </cell>
          <cell r="AC125">
            <v>0</v>
          </cell>
          <cell r="AD125">
            <v>0</v>
          </cell>
          <cell r="AE125">
            <v>0</v>
          </cell>
          <cell r="AF125">
            <v>0</v>
          </cell>
          <cell r="AG125">
            <v>0</v>
          </cell>
          <cell r="AH125">
            <v>0</v>
          </cell>
          <cell r="AI125">
            <v>0</v>
          </cell>
          <cell r="AJ125">
            <v>0</v>
          </cell>
          <cell r="AK125">
            <v>0</v>
          </cell>
          <cell r="AL125">
            <v>0</v>
          </cell>
          <cell r="AM125">
            <v>0</v>
          </cell>
          <cell r="AN125">
            <v>0</v>
          </cell>
          <cell r="AO125">
            <v>0</v>
          </cell>
          <cell r="AP125">
            <v>0</v>
          </cell>
          <cell r="AQ125">
            <v>0</v>
          </cell>
          <cell r="AR125">
            <v>0</v>
          </cell>
          <cell r="AS125">
            <v>0</v>
          </cell>
          <cell r="AT125">
            <v>0</v>
          </cell>
          <cell r="AU125">
            <v>0</v>
          </cell>
          <cell r="AV125">
            <v>0</v>
          </cell>
          <cell r="AW125">
            <v>0</v>
          </cell>
          <cell r="AX125">
            <v>0</v>
          </cell>
          <cell r="AY125">
            <v>0</v>
          </cell>
          <cell r="AZ125">
            <v>0</v>
          </cell>
          <cell r="BA125">
            <v>0</v>
          </cell>
          <cell r="BB125">
            <v>0</v>
          </cell>
          <cell r="BC125">
            <v>0</v>
          </cell>
          <cell r="BD125">
            <v>0</v>
          </cell>
          <cell r="BE125">
            <v>0</v>
          </cell>
          <cell r="BF125">
            <v>0</v>
          </cell>
        </row>
        <row r="126">
          <cell r="R126">
            <v>0</v>
          </cell>
          <cell r="S126">
            <v>0</v>
          </cell>
          <cell r="T126">
            <v>0</v>
          </cell>
          <cell r="U126">
            <v>0</v>
          </cell>
          <cell r="V126">
            <v>0</v>
          </cell>
          <cell r="W126">
            <v>0</v>
          </cell>
          <cell r="X126">
            <v>0</v>
          </cell>
          <cell r="Y126">
            <v>0</v>
          </cell>
          <cell r="Z126">
            <v>0</v>
          </cell>
          <cell r="AA126">
            <v>0</v>
          </cell>
          <cell r="AB126">
            <v>0</v>
          </cell>
          <cell r="AC126">
            <v>0</v>
          </cell>
          <cell r="AD126">
            <v>0</v>
          </cell>
          <cell r="AE126">
            <v>0</v>
          </cell>
          <cell r="AF126">
            <v>0</v>
          </cell>
          <cell r="AG126">
            <v>0</v>
          </cell>
          <cell r="AH126">
            <v>0</v>
          </cell>
          <cell r="AI126">
            <v>0</v>
          </cell>
          <cell r="AJ126">
            <v>0</v>
          </cell>
          <cell r="AK126">
            <v>0</v>
          </cell>
          <cell r="AL126">
            <v>0</v>
          </cell>
          <cell r="AM126">
            <v>0</v>
          </cell>
          <cell r="AN126">
            <v>0</v>
          </cell>
          <cell r="AO126">
            <v>0</v>
          </cell>
          <cell r="AP126">
            <v>0</v>
          </cell>
          <cell r="AQ126">
            <v>0</v>
          </cell>
          <cell r="AR126">
            <v>0</v>
          </cell>
          <cell r="AS126">
            <v>0</v>
          </cell>
          <cell r="AT126">
            <v>0</v>
          </cell>
          <cell r="AU126">
            <v>0</v>
          </cell>
          <cell r="AV126">
            <v>0</v>
          </cell>
          <cell r="AW126">
            <v>0</v>
          </cell>
          <cell r="AX126">
            <v>0</v>
          </cell>
          <cell r="AY126">
            <v>0</v>
          </cell>
          <cell r="AZ126">
            <v>0</v>
          </cell>
          <cell r="BA126">
            <v>0</v>
          </cell>
          <cell r="BB126">
            <v>0</v>
          </cell>
          <cell r="BC126">
            <v>0</v>
          </cell>
          <cell r="BD126">
            <v>0</v>
          </cell>
          <cell r="BE126">
            <v>0</v>
          </cell>
          <cell r="BF126">
            <v>0</v>
          </cell>
        </row>
        <row r="127">
          <cell r="R127">
            <v>0</v>
          </cell>
          <cell r="S127">
            <v>0</v>
          </cell>
          <cell r="T127">
            <v>0</v>
          </cell>
          <cell r="U127">
            <v>0</v>
          </cell>
          <cell r="V127">
            <v>0</v>
          </cell>
          <cell r="W127">
            <v>0</v>
          </cell>
          <cell r="X127">
            <v>0</v>
          </cell>
          <cell r="Y127">
            <v>0</v>
          </cell>
          <cell r="Z127">
            <v>0</v>
          </cell>
          <cell r="AA127">
            <v>0</v>
          </cell>
          <cell r="AB127">
            <v>0</v>
          </cell>
          <cell r="AC127">
            <v>0</v>
          </cell>
          <cell r="AD127">
            <v>0</v>
          </cell>
          <cell r="AE127">
            <v>0</v>
          </cell>
          <cell r="AF127">
            <v>0</v>
          </cell>
          <cell r="AG127">
            <v>0</v>
          </cell>
          <cell r="AH127">
            <v>0</v>
          </cell>
          <cell r="AI127">
            <v>0</v>
          </cell>
          <cell r="AJ127">
            <v>0</v>
          </cell>
          <cell r="AK127">
            <v>0</v>
          </cell>
          <cell r="AL127">
            <v>0</v>
          </cell>
          <cell r="AM127">
            <v>0</v>
          </cell>
          <cell r="AN127">
            <v>0</v>
          </cell>
          <cell r="AO127">
            <v>0</v>
          </cell>
          <cell r="AP127">
            <v>0</v>
          </cell>
          <cell r="AQ127">
            <v>0</v>
          </cell>
          <cell r="AR127">
            <v>0</v>
          </cell>
          <cell r="AS127">
            <v>0</v>
          </cell>
          <cell r="AT127">
            <v>0</v>
          </cell>
          <cell r="AU127">
            <v>0</v>
          </cell>
          <cell r="AV127">
            <v>0</v>
          </cell>
          <cell r="AW127">
            <v>0</v>
          </cell>
          <cell r="AX127">
            <v>0</v>
          </cell>
          <cell r="AY127">
            <v>0</v>
          </cell>
          <cell r="AZ127">
            <v>0</v>
          </cell>
          <cell r="BA127">
            <v>0</v>
          </cell>
          <cell r="BB127">
            <v>0</v>
          </cell>
          <cell r="BC127">
            <v>0</v>
          </cell>
          <cell r="BD127">
            <v>0</v>
          </cell>
          <cell r="BE127">
            <v>0</v>
          </cell>
          <cell r="BF127">
            <v>0</v>
          </cell>
        </row>
        <row r="128">
          <cell r="R128">
            <v>0</v>
          </cell>
          <cell r="S128">
            <v>0</v>
          </cell>
          <cell r="T128">
            <v>0</v>
          </cell>
          <cell r="U128">
            <v>0</v>
          </cell>
          <cell r="V128">
            <v>0</v>
          </cell>
          <cell r="W128">
            <v>0</v>
          </cell>
          <cell r="X128">
            <v>0</v>
          </cell>
          <cell r="Y128">
            <v>0</v>
          </cell>
          <cell r="Z128">
            <v>0</v>
          </cell>
          <cell r="AA128">
            <v>0</v>
          </cell>
          <cell r="AB128">
            <v>0</v>
          </cell>
          <cell r="AC128">
            <v>0</v>
          </cell>
          <cell r="AD128">
            <v>0</v>
          </cell>
          <cell r="AE128">
            <v>0</v>
          </cell>
          <cell r="AF128">
            <v>0</v>
          </cell>
          <cell r="AG128">
            <v>0</v>
          </cell>
          <cell r="AH128">
            <v>0</v>
          </cell>
          <cell r="AI128">
            <v>0</v>
          </cell>
          <cell r="AJ128">
            <v>0</v>
          </cell>
          <cell r="AK128">
            <v>0</v>
          </cell>
          <cell r="AL128">
            <v>0</v>
          </cell>
          <cell r="AM128">
            <v>0</v>
          </cell>
          <cell r="AN128">
            <v>0</v>
          </cell>
          <cell r="AO128">
            <v>0</v>
          </cell>
          <cell r="AP128">
            <v>0</v>
          </cell>
          <cell r="AQ128">
            <v>0</v>
          </cell>
          <cell r="AR128">
            <v>0</v>
          </cell>
          <cell r="AS128">
            <v>0</v>
          </cell>
          <cell r="AT128">
            <v>0</v>
          </cell>
          <cell r="AU128">
            <v>0</v>
          </cell>
          <cell r="AV128">
            <v>0</v>
          </cell>
          <cell r="AW128">
            <v>0</v>
          </cell>
          <cell r="AX128">
            <v>0</v>
          </cell>
          <cell r="AY128">
            <v>0</v>
          </cell>
          <cell r="AZ128">
            <v>0</v>
          </cell>
          <cell r="BA128">
            <v>0</v>
          </cell>
          <cell r="BB128">
            <v>0</v>
          </cell>
          <cell r="BC128">
            <v>0</v>
          </cell>
          <cell r="BD128">
            <v>0</v>
          </cell>
          <cell r="BE128">
            <v>0</v>
          </cell>
          <cell r="BF128">
            <v>0</v>
          </cell>
        </row>
        <row r="129">
          <cell r="R129">
            <v>0</v>
          </cell>
          <cell r="S129">
            <v>0</v>
          </cell>
          <cell r="T129">
            <v>0</v>
          </cell>
          <cell r="U129">
            <v>0</v>
          </cell>
          <cell r="V129">
            <v>0</v>
          </cell>
          <cell r="W129">
            <v>0</v>
          </cell>
          <cell r="X129">
            <v>0</v>
          </cell>
          <cell r="Y129">
            <v>0</v>
          </cell>
          <cell r="Z129">
            <v>0</v>
          </cell>
          <cell r="AA129">
            <v>0</v>
          </cell>
          <cell r="AB129">
            <v>0</v>
          </cell>
          <cell r="AC129">
            <v>0</v>
          </cell>
          <cell r="AD129">
            <v>0</v>
          </cell>
          <cell r="AE129">
            <v>0</v>
          </cell>
          <cell r="AF129">
            <v>0</v>
          </cell>
          <cell r="AG129">
            <v>0</v>
          </cell>
          <cell r="AH129">
            <v>0</v>
          </cell>
          <cell r="AI129">
            <v>0</v>
          </cell>
          <cell r="AJ129">
            <v>0</v>
          </cell>
          <cell r="AK129">
            <v>0</v>
          </cell>
          <cell r="AL129">
            <v>0</v>
          </cell>
          <cell r="AM129">
            <v>0</v>
          </cell>
          <cell r="AN129">
            <v>0</v>
          </cell>
          <cell r="AO129">
            <v>0</v>
          </cell>
          <cell r="AP129">
            <v>0</v>
          </cell>
          <cell r="AQ129">
            <v>0</v>
          </cell>
          <cell r="AR129">
            <v>0</v>
          </cell>
          <cell r="AS129">
            <v>0</v>
          </cell>
          <cell r="AT129">
            <v>0</v>
          </cell>
          <cell r="AU129">
            <v>0</v>
          </cell>
          <cell r="AV129">
            <v>0</v>
          </cell>
          <cell r="AW129">
            <v>0</v>
          </cell>
          <cell r="AX129">
            <v>0</v>
          </cell>
          <cell r="AY129">
            <v>0</v>
          </cell>
          <cell r="AZ129">
            <v>0</v>
          </cell>
          <cell r="BA129">
            <v>0</v>
          </cell>
          <cell r="BB129">
            <v>0</v>
          </cell>
          <cell r="BC129">
            <v>0</v>
          </cell>
          <cell r="BD129">
            <v>0</v>
          </cell>
          <cell r="BE129">
            <v>0</v>
          </cell>
          <cell r="BF129">
            <v>0</v>
          </cell>
        </row>
        <row r="130">
          <cell r="R130">
            <v>0</v>
          </cell>
          <cell r="S130">
            <v>0</v>
          </cell>
          <cell r="T130">
            <v>0</v>
          </cell>
          <cell r="U130">
            <v>0</v>
          </cell>
          <cell r="V130">
            <v>0</v>
          </cell>
          <cell r="W130">
            <v>0</v>
          </cell>
          <cell r="X130">
            <v>0</v>
          </cell>
          <cell r="Y130">
            <v>0</v>
          </cell>
          <cell r="Z130">
            <v>0</v>
          </cell>
          <cell r="AA130">
            <v>0</v>
          </cell>
          <cell r="AB130">
            <v>0</v>
          </cell>
          <cell r="AC130">
            <v>0</v>
          </cell>
          <cell r="AD130">
            <v>0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0</v>
          </cell>
          <cell r="AJ130">
            <v>0</v>
          </cell>
          <cell r="AK130">
            <v>0</v>
          </cell>
          <cell r="AL130">
            <v>0</v>
          </cell>
          <cell r="AM130">
            <v>0</v>
          </cell>
          <cell r="AN130">
            <v>0</v>
          </cell>
          <cell r="AO130">
            <v>0</v>
          </cell>
          <cell r="AP130">
            <v>0</v>
          </cell>
          <cell r="AQ130">
            <v>0</v>
          </cell>
          <cell r="AR130">
            <v>0</v>
          </cell>
          <cell r="AS130">
            <v>0</v>
          </cell>
          <cell r="AT130">
            <v>0</v>
          </cell>
          <cell r="AU130">
            <v>0</v>
          </cell>
          <cell r="AV130">
            <v>0</v>
          </cell>
          <cell r="AW130">
            <v>0</v>
          </cell>
          <cell r="AX130">
            <v>0</v>
          </cell>
          <cell r="AY130">
            <v>0</v>
          </cell>
          <cell r="AZ130">
            <v>0</v>
          </cell>
          <cell r="BA130">
            <v>0</v>
          </cell>
          <cell r="BB130">
            <v>0</v>
          </cell>
          <cell r="BC130">
            <v>0</v>
          </cell>
          <cell r="BD130">
            <v>0</v>
          </cell>
          <cell r="BE130">
            <v>0</v>
          </cell>
          <cell r="BF130">
            <v>0</v>
          </cell>
        </row>
        <row r="131">
          <cell r="R131">
            <v>0</v>
          </cell>
          <cell r="S131">
            <v>0</v>
          </cell>
          <cell r="T131">
            <v>0</v>
          </cell>
          <cell r="U131">
            <v>0</v>
          </cell>
          <cell r="V131">
            <v>0</v>
          </cell>
          <cell r="W131">
            <v>0</v>
          </cell>
          <cell r="X131">
            <v>0</v>
          </cell>
          <cell r="Y131">
            <v>0</v>
          </cell>
          <cell r="Z131">
            <v>0</v>
          </cell>
          <cell r="AA131">
            <v>0</v>
          </cell>
          <cell r="AB131">
            <v>0</v>
          </cell>
          <cell r="AC131">
            <v>0</v>
          </cell>
          <cell r="AD131">
            <v>0</v>
          </cell>
          <cell r="AE131">
            <v>0</v>
          </cell>
          <cell r="AF131">
            <v>0</v>
          </cell>
          <cell r="AG131">
            <v>0</v>
          </cell>
          <cell r="AH131">
            <v>0</v>
          </cell>
          <cell r="AI131">
            <v>0</v>
          </cell>
          <cell r="AJ131">
            <v>0</v>
          </cell>
          <cell r="AK131">
            <v>0</v>
          </cell>
          <cell r="AL131">
            <v>0</v>
          </cell>
          <cell r="AM131">
            <v>0</v>
          </cell>
          <cell r="AN131">
            <v>0</v>
          </cell>
          <cell r="AO131">
            <v>0</v>
          </cell>
          <cell r="AP131">
            <v>0</v>
          </cell>
          <cell r="AQ131">
            <v>0</v>
          </cell>
          <cell r="AR131">
            <v>0</v>
          </cell>
          <cell r="AS131">
            <v>0</v>
          </cell>
          <cell r="AT131">
            <v>0</v>
          </cell>
          <cell r="AU131">
            <v>0</v>
          </cell>
          <cell r="AV131">
            <v>0</v>
          </cell>
          <cell r="AW131">
            <v>0</v>
          </cell>
          <cell r="AX131">
            <v>0</v>
          </cell>
          <cell r="AY131">
            <v>0</v>
          </cell>
          <cell r="AZ131">
            <v>0</v>
          </cell>
          <cell r="BA131">
            <v>0</v>
          </cell>
          <cell r="BB131">
            <v>0</v>
          </cell>
          <cell r="BC131">
            <v>0</v>
          </cell>
          <cell r="BD131">
            <v>0</v>
          </cell>
          <cell r="BE131">
            <v>0</v>
          </cell>
          <cell r="BF131">
            <v>0</v>
          </cell>
        </row>
        <row r="132">
          <cell r="R132">
            <v>0</v>
          </cell>
          <cell r="S132">
            <v>0</v>
          </cell>
          <cell r="T132">
            <v>0</v>
          </cell>
          <cell r="U132">
            <v>0</v>
          </cell>
          <cell r="V132">
            <v>0</v>
          </cell>
          <cell r="W132">
            <v>0</v>
          </cell>
          <cell r="X132">
            <v>0</v>
          </cell>
          <cell r="Y132">
            <v>0</v>
          </cell>
          <cell r="Z132">
            <v>0</v>
          </cell>
          <cell r="AA132">
            <v>0</v>
          </cell>
          <cell r="AB132">
            <v>0</v>
          </cell>
          <cell r="AC132">
            <v>0</v>
          </cell>
          <cell r="AD132">
            <v>0</v>
          </cell>
          <cell r="AE132">
            <v>0</v>
          </cell>
          <cell r="AF132">
            <v>0</v>
          </cell>
          <cell r="AG132">
            <v>0</v>
          </cell>
          <cell r="AH132">
            <v>0</v>
          </cell>
          <cell r="AI132">
            <v>0</v>
          </cell>
          <cell r="AJ132">
            <v>0</v>
          </cell>
          <cell r="AK132">
            <v>0</v>
          </cell>
          <cell r="AL132">
            <v>0</v>
          </cell>
          <cell r="AM132">
            <v>0</v>
          </cell>
          <cell r="AN132">
            <v>0</v>
          </cell>
          <cell r="AO132">
            <v>0</v>
          </cell>
          <cell r="AP132">
            <v>0</v>
          </cell>
          <cell r="AQ132">
            <v>0</v>
          </cell>
          <cell r="AR132">
            <v>0</v>
          </cell>
          <cell r="AS132">
            <v>0</v>
          </cell>
          <cell r="AT132">
            <v>0</v>
          </cell>
          <cell r="AU132">
            <v>0</v>
          </cell>
          <cell r="AV132">
            <v>0</v>
          </cell>
          <cell r="AW132">
            <v>0</v>
          </cell>
          <cell r="AX132">
            <v>0</v>
          </cell>
          <cell r="AY132">
            <v>0</v>
          </cell>
          <cell r="AZ132">
            <v>0</v>
          </cell>
          <cell r="BA132">
            <v>0</v>
          </cell>
          <cell r="BB132">
            <v>0</v>
          </cell>
          <cell r="BC132">
            <v>0</v>
          </cell>
          <cell r="BD132">
            <v>0</v>
          </cell>
          <cell r="BE132">
            <v>0</v>
          </cell>
          <cell r="BF132">
            <v>0</v>
          </cell>
        </row>
        <row r="133">
          <cell r="R133">
            <v>0</v>
          </cell>
          <cell r="S133">
            <v>0</v>
          </cell>
          <cell r="T133">
            <v>0</v>
          </cell>
          <cell r="U133">
            <v>0</v>
          </cell>
          <cell r="V133">
            <v>0</v>
          </cell>
          <cell r="W133">
            <v>0</v>
          </cell>
          <cell r="X133">
            <v>0</v>
          </cell>
          <cell r="Y133">
            <v>0</v>
          </cell>
          <cell r="Z133">
            <v>0</v>
          </cell>
          <cell r="AA133">
            <v>0</v>
          </cell>
          <cell r="AB133">
            <v>0</v>
          </cell>
          <cell r="AC133">
            <v>0</v>
          </cell>
          <cell r="AD133">
            <v>0</v>
          </cell>
          <cell r="AE133">
            <v>0</v>
          </cell>
          <cell r="AF133">
            <v>0</v>
          </cell>
          <cell r="AG133">
            <v>0</v>
          </cell>
          <cell r="AH133">
            <v>0</v>
          </cell>
          <cell r="AI133">
            <v>0</v>
          </cell>
          <cell r="AJ133">
            <v>0</v>
          </cell>
          <cell r="AK133">
            <v>0</v>
          </cell>
          <cell r="AL133">
            <v>0</v>
          </cell>
          <cell r="AM133">
            <v>0</v>
          </cell>
          <cell r="AN133">
            <v>0</v>
          </cell>
          <cell r="AO133">
            <v>0</v>
          </cell>
          <cell r="AP133">
            <v>0</v>
          </cell>
          <cell r="AQ133">
            <v>0</v>
          </cell>
          <cell r="AR133">
            <v>0</v>
          </cell>
          <cell r="AS133">
            <v>0</v>
          </cell>
          <cell r="AT133">
            <v>0</v>
          </cell>
          <cell r="AU133">
            <v>0</v>
          </cell>
          <cell r="AV133">
            <v>0</v>
          </cell>
          <cell r="AW133">
            <v>0</v>
          </cell>
          <cell r="AX133">
            <v>0</v>
          </cell>
          <cell r="AY133">
            <v>0</v>
          </cell>
          <cell r="AZ133">
            <v>0</v>
          </cell>
          <cell r="BA133">
            <v>0</v>
          </cell>
          <cell r="BB133">
            <v>0</v>
          </cell>
          <cell r="BC133">
            <v>0</v>
          </cell>
          <cell r="BD133">
            <v>0</v>
          </cell>
          <cell r="BE133">
            <v>0</v>
          </cell>
          <cell r="BF133">
            <v>0</v>
          </cell>
        </row>
        <row r="134">
          <cell r="R134">
            <v>0</v>
          </cell>
          <cell r="S134">
            <v>0</v>
          </cell>
          <cell r="T134">
            <v>0</v>
          </cell>
          <cell r="U134">
            <v>0</v>
          </cell>
          <cell r="V134">
            <v>0</v>
          </cell>
          <cell r="W134">
            <v>0</v>
          </cell>
          <cell r="X134">
            <v>0</v>
          </cell>
          <cell r="Y134">
            <v>0</v>
          </cell>
          <cell r="Z134">
            <v>0</v>
          </cell>
          <cell r="AA134">
            <v>0</v>
          </cell>
          <cell r="AB134">
            <v>0</v>
          </cell>
          <cell r="AC134">
            <v>0</v>
          </cell>
          <cell r="AD134">
            <v>0</v>
          </cell>
          <cell r="AE134">
            <v>0</v>
          </cell>
          <cell r="AF134">
            <v>0</v>
          </cell>
          <cell r="AG134">
            <v>0</v>
          </cell>
          <cell r="AH134">
            <v>0</v>
          </cell>
          <cell r="AI134">
            <v>0</v>
          </cell>
          <cell r="AJ134">
            <v>0</v>
          </cell>
          <cell r="AK134">
            <v>0</v>
          </cell>
          <cell r="AL134">
            <v>0</v>
          </cell>
          <cell r="AM134">
            <v>0</v>
          </cell>
          <cell r="AN134">
            <v>0</v>
          </cell>
          <cell r="AO134">
            <v>0</v>
          </cell>
          <cell r="AP134">
            <v>0</v>
          </cell>
          <cell r="AQ134">
            <v>0</v>
          </cell>
          <cell r="AR134">
            <v>0</v>
          </cell>
          <cell r="AS134">
            <v>0</v>
          </cell>
          <cell r="AT134">
            <v>0</v>
          </cell>
          <cell r="AU134">
            <v>0</v>
          </cell>
          <cell r="AV134">
            <v>0</v>
          </cell>
          <cell r="AW134">
            <v>0</v>
          </cell>
          <cell r="AX134">
            <v>0</v>
          </cell>
          <cell r="AY134">
            <v>0</v>
          </cell>
          <cell r="AZ134">
            <v>0</v>
          </cell>
          <cell r="BA134">
            <v>0</v>
          </cell>
          <cell r="BB134">
            <v>0</v>
          </cell>
          <cell r="BC134">
            <v>0</v>
          </cell>
          <cell r="BD134">
            <v>0</v>
          </cell>
          <cell r="BE134">
            <v>0</v>
          </cell>
          <cell r="BF134">
            <v>0</v>
          </cell>
        </row>
        <row r="135">
          <cell r="R135">
            <v>0</v>
          </cell>
          <cell r="S135">
            <v>0</v>
          </cell>
          <cell r="T135">
            <v>0</v>
          </cell>
          <cell r="U135">
            <v>0</v>
          </cell>
          <cell r="V135">
            <v>0</v>
          </cell>
          <cell r="W135">
            <v>0</v>
          </cell>
          <cell r="X135">
            <v>0</v>
          </cell>
          <cell r="Y135">
            <v>0</v>
          </cell>
          <cell r="Z135">
            <v>0</v>
          </cell>
          <cell r="AA135">
            <v>0</v>
          </cell>
          <cell r="AB135">
            <v>0</v>
          </cell>
          <cell r="AC135">
            <v>0</v>
          </cell>
          <cell r="AD135">
            <v>0</v>
          </cell>
          <cell r="AE135">
            <v>0</v>
          </cell>
          <cell r="AF135">
            <v>0</v>
          </cell>
          <cell r="AG135">
            <v>0</v>
          </cell>
          <cell r="AH135">
            <v>0</v>
          </cell>
          <cell r="AI135">
            <v>0</v>
          </cell>
          <cell r="AJ135">
            <v>0</v>
          </cell>
          <cell r="AK135">
            <v>0</v>
          </cell>
          <cell r="AL135">
            <v>0</v>
          </cell>
          <cell r="AM135">
            <v>0</v>
          </cell>
          <cell r="AN135">
            <v>0</v>
          </cell>
          <cell r="AO135">
            <v>0</v>
          </cell>
          <cell r="AP135">
            <v>0</v>
          </cell>
          <cell r="AQ135">
            <v>0</v>
          </cell>
          <cell r="AR135">
            <v>0</v>
          </cell>
          <cell r="AS135">
            <v>0</v>
          </cell>
          <cell r="AT135">
            <v>0</v>
          </cell>
          <cell r="AU135">
            <v>0</v>
          </cell>
          <cell r="AV135">
            <v>0</v>
          </cell>
          <cell r="AW135">
            <v>0</v>
          </cell>
          <cell r="AX135">
            <v>0</v>
          </cell>
          <cell r="AY135">
            <v>0</v>
          </cell>
          <cell r="AZ135">
            <v>0</v>
          </cell>
          <cell r="BA135">
            <v>0</v>
          </cell>
          <cell r="BB135">
            <v>0</v>
          </cell>
          <cell r="BC135">
            <v>0</v>
          </cell>
          <cell r="BD135">
            <v>0</v>
          </cell>
          <cell r="BE135">
            <v>0</v>
          </cell>
          <cell r="BF135">
            <v>0</v>
          </cell>
        </row>
        <row r="136">
          <cell r="R136">
            <v>0</v>
          </cell>
          <cell r="S136">
            <v>0</v>
          </cell>
          <cell r="T136">
            <v>0</v>
          </cell>
          <cell r="U136">
            <v>0</v>
          </cell>
          <cell r="V136">
            <v>0</v>
          </cell>
          <cell r="W136">
            <v>0</v>
          </cell>
          <cell r="X136">
            <v>0</v>
          </cell>
          <cell r="Y136">
            <v>0</v>
          </cell>
          <cell r="Z136">
            <v>0</v>
          </cell>
          <cell r="AA136">
            <v>0</v>
          </cell>
          <cell r="AB136">
            <v>0</v>
          </cell>
          <cell r="AC136">
            <v>0</v>
          </cell>
          <cell r="AD136">
            <v>0</v>
          </cell>
          <cell r="AE136">
            <v>0</v>
          </cell>
          <cell r="AF136">
            <v>0</v>
          </cell>
          <cell r="AG136">
            <v>0</v>
          </cell>
          <cell r="AH136">
            <v>0</v>
          </cell>
          <cell r="AI136">
            <v>0</v>
          </cell>
          <cell r="AJ136">
            <v>0</v>
          </cell>
          <cell r="AK136">
            <v>0</v>
          </cell>
          <cell r="AL136">
            <v>0</v>
          </cell>
          <cell r="AM136">
            <v>0</v>
          </cell>
          <cell r="AN136">
            <v>0</v>
          </cell>
          <cell r="AO136">
            <v>0</v>
          </cell>
          <cell r="AP136">
            <v>0</v>
          </cell>
          <cell r="AQ136">
            <v>0</v>
          </cell>
          <cell r="AR136">
            <v>0</v>
          </cell>
          <cell r="AS136">
            <v>0</v>
          </cell>
          <cell r="AT136">
            <v>0</v>
          </cell>
          <cell r="AU136">
            <v>0</v>
          </cell>
          <cell r="AV136">
            <v>0</v>
          </cell>
          <cell r="AW136">
            <v>0</v>
          </cell>
          <cell r="AX136">
            <v>0</v>
          </cell>
          <cell r="AY136">
            <v>0</v>
          </cell>
          <cell r="AZ136">
            <v>0</v>
          </cell>
          <cell r="BA136">
            <v>0</v>
          </cell>
          <cell r="BB136">
            <v>0</v>
          </cell>
          <cell r="BC136">
            <v>0</v>
          </cell>
          <cell r="BD136">
            <v>0</v>
          </cell>
          <cell r="BE136">
            <v>0</v>
          </cell>
          <cell r="BF136">
            <v>0</v>
          </cell>
        </row>
        <row r="137">
          <cell r="R137">
            <v>0</v>
          </cell>
          <cell r="S137">
            <v>0</v>
          </cell>
          <cell r="T137">
            <v>0</v>
          </cell>
          <cell r="U137">
            <v>0</v>
          </cell>
          <cell r="V137">
            <v>0</v>
          </cell>
          <cell r="W137">
            <v>0</v>
          </cell>
          <cell r="X137">
            <v>0</v>
          </cell>
          <cell r="Y137">
            <v>0</v>
          </cell>
          <cell r="Z137">
            <v>0</v>
          </cell>
          <cell r="AA137">
            <v>0</v>
          </cell>
          <cell r="AB137">
            <v>0</v>
          </cell>
          <cell r="AC137">
            <v>0</v>
          </cell>
          <cell r="AD137">
            <v>0</v>
          </cell>
          <cell r="AE137">
            <v>0</v>
          </cell>
          <cell r="AF137">
            <v>0</v>
          </cell>
          <cell r="AG137">
            <v>0</v>
          </cell>
          <cell r="AH137">
            <v>0</v>
          </cell>
          <cell r="AI137">
            <v>0</v>
          </cell>
          <cell r="AJ137">
            <v>0</v>
          </cell>
          <cell r="AK137">
            <v>0</v>
          </cell>
          <cell r="AL137">
            <v>0</v>
          </cell>
          <cell r="AM137">
            <v>0</v>
          </cell>
          <cell r="AN137">
            <v>0</v>
          </cell>
          <cell r="AO137">
            <v>0</v>
          </cell>
          <cell r="AP137">
            <v>0</v>
          </cell>
          <cell r="AQ137">
            <v>0</v>
          </cell>
          <cell r="AR137">
            <v>0</v>
          </cell>
          <cell r="AS137">
            <v>0</v>
          </cell>
          <cell r="AT137">
            <v>0</v>
          </cell>
          <cell r="AU137">
            <v>0</v>
          </cell>
          <cell r="AV137">
            <v>0</v>
          </cell>
          <cell r="AW137">
            <v>0</v>
          </cell>
          <cell r="AX137">
            <v>0</v>
          </cell>
          <cell r="AY137">
            <v>0</v>
          </cell>
          <cell r="AZ137">
            <v>0</v>
          </cell>
          <cell r="BA137">
            <v>0</v>
          </cell>
          <cell r="BB137">
            <v>0</v>
          </cell>
          <cell r="BC137">
            <v>0</v>
          </cell>
          <cell r="BD137">
            <v>0</v>
          </cell>
          <cell r="BE137">
            <v>0</v>
          </cell>
          <cell r="BF137">
            <v>0</v>
          </cell>
        </row>
        <row r="138">
          <cell r="R138">
            <v>0</v>
          </cell>
          <cell r="S138">
            <v>0</v>
          </cell>
          <cell r="T138">
            <v>0</v>
          </cell>
          <cell r="U138">
            <v>0</v>
          </cell>
          <cell r="V138">
            <v>0</v>
          </cell>
          <cell r="W138">
            <v>0</v>
          </cell>
          <cell r="X138">
            <v>0</v>
          </cell>
          <cell r="Y138">
            <v>0</v>
          </cell>
          <cell r="Z138">
            <v>0</v>
          </cell>
          <cell r="AA138">
            <v>0</v>
          </cell>
          <cell r="AB138">
            <v>0</v>
          </cell>
          <cell r="AC138">
            <v>0</v>
          </cell>
          <cell r="AD138">
            <v>0</v>
          </cell>
          <cell r="AE138">
            <v>0</v>
          </cell>
          <cell r="AF138">
            <v>0</v>
          </cell>
          <cell r="AG138">
            <v>0</v>
          </cell>
          <cell r="AH138">
            <v>0</v>
          </cell>
          <cell r="AI138">
            <v>0</v>
          </cell>
          <cell r="AJ138">
            <v>0</v>
          </cell>
          <cell r="AK138">
            <v>0</v>
          </cell>
          <cell r="AL138">
            <v>0</v>
          </cell>
          <cell r="AM138">
            <v>0</v>
          </cell>
          <cell r="AN138">
            <v>0</v>
          </cell>
          <cell r="AO138">
            <v>0</v>
          </cell>
          <cell r="AP138">
            <v>0</v>
          </cell>
          <cell r="AQ138">
            <v>0</v>
          </cell>
          <cell r="AR138">
            <v>0</v>
          </cell>
          <cell r="AS138">
            <v>0</v>
          </cell>
          <cell r="AT138">
            <v>0</v>
          </cell>
          <cell r="AU138">
            <v>0</v>
          </cell>
          <cell r="AV138">
            <v>0</v>
          </cell>
          <cell r="AW138">
            <v>0</v>
          </cell>
          <cell r="AX138">
            <v>0</v>
          </cell>
          <cell r="AY138">
            <v>0</v>
          </cell>
          <cell r="AZ138">
            <v>0</v>
          </cell>
          <cell r="BA138">
            <v>0</v>
          </cell>
          <cell r="BB138">
            <v>0</v>
          </cell>
          <cell r="BC138">
            <v>0</v>
          </cell>
          <cell r="BD138">
            <v>0</v>
          </cell>
          <cell r="BE138">
            <v>0</v>
          </cell>
          <cell r="BF138">
            <v>0</v>
          </cell>
        </row>
        <row r="139">
          <cell r="R139">
            <v>0</v>
          </cell>
          <cell r="S139">
            <v>0</v>
          </cell>
          <cell r="T139">
            <v>0</v>
          </cell>
          <cell r="U139">
            <v>0</v>
          </cell>
          <cell r="V139">
            <v>0</v>
          </cell>
          <cell r="W139">
            <v>0</v>
          </cell>
          <cell r="X139">
            <v>0</v>
          </cell>
          <cell r="Y139">
            <v>0</v>
          </cell>
          <cell r="Z139">
            <v>0</v>
          </cell>
          <cell r="AA139">
            <v>0</v>
          </cell>
          <cell r="AB139">
            <v>0</v>
          </cell>
          <cell r="AC139">
            <v>0</v>
          </cell>
          <cell r="AD139">
            <v>0</v>
          </cell>
          <cell r="AE139">
            <v>0</v>
          </cell>
          <cell r="AF139">
            <v>0</v>
          </cell>
          <cell r="AG139">
            <v>0</v>
          </cell>
          <cell r="AH139">
            <v>0</v>
          </cell>
          <cell r="AI139">
            <v>0</v>
          </cell>
          <cell r="AJ139">
            <v>0</v>
          </cell>
          <cell r="AK139">
            <v>0</v>
          </cell>
          <cell r="AL139">
            <v>0</v>
          </cell>
          <cell r="AM139">
            <v>0</v>
          </cell>
          <cell r="AN139">
            <v>0</v>
          </cell>
          <cell r="AO139">
            <v>0</v>
          </cell>
          <cell r="AP139">
            <v>0</v>
          </cell>
          <cell r="AQ139">
            <v>0</v>
          </cell>
          <cell r="AR139">
            <v>0</v>
          </cell>
          <cell r="AS139">
            <v>0</v>
          </cell>
          <cell r="AT139">
            <v>0</v>
          </cell>
          <cell r="AU139">
            <v>0</v>
          </cell>
          <cell r="AV139">
            <v>0</v>
          </cell>
          <cell r="AW139">
            <v>0</v>
          </cell>
          <cell r="AX139">
            <v>0</v>
          </cell>
          <cell r="AY139">
            <v>0</v>
          </cell>
          <cell r="AZ139">
            <v>0</v>
          </cell>
          <cell r="BA139">
            <v>0</v>
          </cell>
          <cell r="BB139">
            <v>0</v>
          </cell>
          <cell r="BC139">
            <v>0</v>
          </cell>
          <cell r="BD139">
            <v>0</v>
          </cell>
          <cell r="BE139">
            <v>0</v>
          </cell>
          <cell r="BF139">
            <v>0</v>
          </cell>
        </row>
        <row r="140">
          <cell r="R140">
            <v>0</v>
          </cell>
          <cell r="S140">
            <v>0</v>
          </cell>
          <cell r="T140">
            <v>0</v>
          </cell>
          <cell r="U140">
            <v>0</v>
          </cell>
          <cell r="V140">
            <v>0</v>
          </cell>
          <cell r="W140">
            <v>0</v>
          </cell>
          <cell r="X140">
            <v>0</v>
          </cell>
          <cell r="Y140">
            <v>0</v>
          </cell>
          <cell r="Z140">
            <v>0</v>
          </cell>
          <cell r="AA140">
            <v>0</v>
          </cell>
          <cell r="AB140">
            <v>0</v>
          </cell>
          <cell r="AC140">
            <v>0</v>
          </cell>
          <cell r="AD140">
            <v>0</v>
          </cell>
          <cell r="AE140">
            <v>0</v>
          </cell>
          <cell r="AF140">
            <v>0</v>
          </cell>
          <cell r="AG140">
            <v>0</v>
          </cell>
          <cell r="AH140">
            <v>0</v>
          </cell>
          <cell r="AI140">
            <v>0</v>
          </cell>
          <cell r="AJ140">
            <v>0</v>
          </cell>
          <cell r="AK140">
            <v>0</v>
          </cell>
          <cell r="AL140">
            <v>0</v>
          </cell>
          <cell r="AM140">
            <v>0</v>
          </cell>
          <cell r="AN140">
            <v>0</v>
          </cell>
          <cell r="AO140">
            <v>0</v>
          </cell>
          <cell r="AP140">
            <v>0</v>
          </cell>
          <cell r="AQ140">
            <v>0</v>
          </cell>
          <cell r="AR140">
            <v>0</v>
          </cell>
          <cell r="AS140">
            <v>0</v>
          </cell>
          <cell r="AT140">
            <v>0</v>
          </cell>
          <cell r="AU140">
            <v>0</v>
          </cell>
          <cell r="AV140">
            <v>0</v>
          </cell>
          <cell r="AW140">
            <v>0</v>
          </cell>
          <cell r="AX140">
            <v>0</v>
          </cell>
          <cell r="AY140">
            <v>0</v>
          </cell>
          <cell r="AZ140">
            <v>0</v>
          </cell>
          <cell r="BA140">
            <v>0</v>
          </cell>
          <cell r="BB140">
            <v>0</v>
          </cell>
          <cell r="BC140">
            <v>0</v>
          </cell>
          <cell r="BD140">
            <v>0</v>
          </cell>
          <cell r="BE140">
            <v>0</v>
          </cell>
          <cell r="BF140">
            <v>0</v>
          </cell>
        </row>
        <row r="141">
          <cell r="R141">
            <v>0</v>
          </cell>
          <cell r="S141">
            <v>0</v>
          </cell>
          <cell r="T141">
            <v>0</v>
          </cell>
          <cell r="U141">
            <v>0</v>
          </cell>
          <cell r="V141">
            <v>0</v>
          </cell>
          <cell r="W141">
            <v>0</v>
          </cell>
          <cell r="X141">
            <v>0</v>
          </cell>
          <cell r="Y141">
            <v>0</v>
          </cell>
          <cell r="Z141">
            <v>0</v>
          </cell>
          <cell r="AA141">
            <v>0</v>
          </cell>
          <cell r="AB141">
            <v>0</v>
          </cell>
          <cell r="AC141">
            <v>0</v>
          </cell>
          <cell r="AD141">
            <v>0</v>
          </cell>
          <cell r="AE141">
            <v>0</v>
          </cell>
          <cell r="AF141">
            <v>0</v>
          </cell>
          <cell r="AG141">
            <v>0</v>
          </cell>
          <cell r="AH141">
            <v>0</v>
          </cell>
          <cell r="AI141">
            <v>0</v>
          </cell>
          <cell r="AJ141">
            <v>0</v>
          </cell>
          <cell r="AK141">
            <v>0</v>
          </cell>
          <cell r="AL141">
            <v>0</v>
          </cell>
          <cell r="AM141">
            <v>0</v>
          </cell>
          <cell r="AN141">
            <v>0</v>
          </cell>
          <cell r="AO141">
            <v>0</v>
          </cell>
          <cell r="AP141">
            <v>0</v>
          </cell>
          <cell r="AQ141">
            <v>0</v>
          </cell>
          <cell r="AR141">
            <v>0</v>
          </cell>
          <cell r="AS141">
            <v>0</v>
          </cell>
          <cell r="AT141">
            <v>0</v>
          </cell>
          <cell r="AU141">
            <v>0</v>
          </cell>
          <cell r="AV141">
            <v>0</v>
          </cell>
          <cell r="AW141">
            <v>0</v>
          </cell>
          <cell r="AX141">
            <v>0</v>
          </cell>
          <cell r="AY141">
            <v>0</v>
          </cell>
          <cell r="AZ141">
            <v>0</v>
          </cell>
          <cell r="BA141">
            <v>0</v>
          </cell>
          <cell r="BB141">
            <v>0</v>
          </cell>
          <cell r="BC141">
            <v>0</v>
          </cell>
          <cell r="BD141">
            <v>0</v>
          </cell>
          <cell r="BE141">
            <v>0</v>
          </cell>
          <cell r="BF141">
            <v>0</v>
          </cell>
        </row>
        <row r="142">
          <cell r="R142">
            <v>0</v>
          </cell>
          <cell r="S142">
            <v>0</v>
          </cell>
          <cell r="T142">
            <v>0</v>
          </cell>
          <cell r="U142">
            <v>0</v>
          </cell>
          <cell r="V142">
            <v>0</v>
          </cell>
          <cell r="W142">
            <v>0</v>
          </cell>
          <cell r="X142">
            <v>0</v>
          </cell>
          <cell r="Y142">
            <v>0</v>
          </cell>
          <cell r="Z142">
            <v>0</v>
          </cell>
          <cell r="AA142">
            <v>0</v>
          </cell>
          <cell r="AB142">
            <v>0</v>
          </cell>
          <cell r="AC142">
            <v>0</v>
          </cell>
          <cell r="AD142">
            <v>0</v>
          </cell>
          <cell r="AE142">
            <v>0</v>
          </cell>
          <cell r="AF142">
            <v>0</v>
          </cell>
          <cell r="AG142">
            <v>0</v>
          </cell>
          <cell r="AH142">
            <v>0</v>
          </cell>
          <cell r="AI142">
            <v>0</v>
          </cell>
          <cell r="AJ142">
            <v>0</v>
          </cell>
          <cell r="AK142">
            <v>0</v>
          </cell>
          <cell r="AL142">
            <v>0</v>
          </cell>
          <cell r="AM142">
            <v>0</v>
          </cell>
          <cell r="AN142">
            <v>0</v>
          </cell>
          <cell r="AO142">
            <v>0</v>
          </cell>
          <cell r="AP142">
            <v>0</v>
          </cell>
          <cell r="AQ142">
            <v>0</v>
          </cell>
          <cell r="AR142">
            <v>0</v>
          </cell>
          <cell r="AS142">
            <v>0</v>
          </cell>
          <cell r="AT142">
            <v>0</v>
          </cell>
          <cell r="AU142">
            <v>0</v>
          </cell>
          <cell r="AV142">
            <v>0</v>
          </cell>
          <cell r="AW142">
            <v>0</v>
          </cell>
          <cell r="AX142">
            <v>0</v>
          </cell>
          <cell r="AY142">
            <v>0</v>
          </cell>
          <cell r="AZ142">
            <v>0</v>
          </cell>
          <cell r="BA142">
            <v>0</v>
          </cell>
          <cell r="BB142">
            <v>0</v>
          </cell>
          <cell r="BC142">
            <v>0</v>
          </cell>
          <cell r="BD142">
            <v>0</v>
          </cell>
          <cell r="BE142">
            <v>0</v>
          </cell>
          <cell r="BF142">
            <v>0</v>
          </cell>
        </row>
        <row r="143">
          <cell r="R143">
            <v>0</v>
          </cell>
          <cell r="S143">
            <v>0</v>
          </cell>
          <cell r="T143">
            <v>0</v>
          </cell>
          <cell r="U143">
            <v>0</v>
          </cell>
          <cell r="V143">
            <v>0</v>
          </cell>
          <cell r="W143">
            <v>0</v>
          </cell>
          <cell r="X143">
            <v>0</v>
          </cell>
          <cell r="Y143">
            <v>0</v>
          </cell>
          <cell r="Z143">
            <v>0</v>
          </cell>
          <cell r="AA143">
            <v>0</v>
          </cell>
          <cell r="AB143">
            <v>0</v>
          </cell>
          <cell r="AC143">
            <v>0</v>
          </cell>
          <cell r="AD143">
            <v>0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0</v>
          </cell>
          <cell r="AJ143">
            <v>0</v>
          </cell>
          <cell r="AK143">
            <v>0</v>
          </cell>
          <cell r="AL143">
            <v>0</v>
          </cell>
          <cell r="AM143">
            <v>0</v>
          </cell>
          <cell r="AN143">
            <v>0</v>
          </cell>
          <cell r="AO143">
            <v>0</v>
          </cell>
          <cell r="AP143">
            <v>0</v>
          </cell>
          <cell r="AQ143">
            <v>0</v>
          </cell>
          <cell r="AR143">
            <v>0</v>
          </cell>
          <cell r="AS143">
            <v>0</v>
          </cell>
          <cell r="AT143">
            <v>0</v>
          </cell>
          <cell r="AU143">
            <v>0</v>
          </cell>
          <cell r="AV143">
            <v>0</v>
          </cell>
          <cell r="AW143">
            <v>0</v>
          </cell>
          <cell r="AX143">
            <v>0</v>
          </cell>
          <cell r="AY143">
            <v>0</v>
          </cell>
          <cell r="AZ143">
            <v>0</v>
          </cell>
          <cell r="BA143">
            <v>0</v>
          </cell>
          <cell r="BB143">
            <v>0</v>
          </cell>
          <cell r="BC143">
            <v>0</v>
          </cell>
          <cell r="BD143">
            <v>0</v>
          </cell>
          <cell r="BE143">
            <v>0</v>
          </cell>
          <cell r="BF143">
            <v>0</v>
          </cell>
        </row>
        <row r="144">
          <cell r="R144">
            <v>0</v>
          </cell>
          <cell r="S144">
            <v>0</v>
          </cell>
          <cell r="T144">
            <v>0</v>
          </cell>
          <cell r="U144">
            <v>0</v>
          </cell>
          <cell r="V144">
            <v>0</v>
          </cell>
          <cell r="W144">
            <v>0</v>
          </cell>
          <cell r="X144">
            <v>0</v>
          </cell>
          <cell r="Y144">
            <v>0</v>
          </cell>
          <cell r="Z144">
            <v>0</v>
          </cell>
          <cell r="AA144">
            <v>0</v>
          </cell>
          <cell r="AB144">
            <v>0</v>
          </cell>
          <cell r="AC144">
            <v>0</v>
          </cell>
          <cell r="AD144">
            <v>0</v>
          </cell>
          <cell r="AE144">
            <v>0</v>
          </cell>
          <cell r="AF144">
            <v>0</v>
          </cell>
          <cell r="AG144">
            <v>0</v>
          </cell>
          <cell r="AH144">
            <v>0</v>
          </cell>
          <cell r="AI144">
            <v>0</v>
          </cell>
          <cell r="AJ144">
            <v>0</v>
          </cell>
          <cell r="AK144">
            <v>0</v>
          </cell>
          <cell r="AL144">
            <v>0</v>
          </cell>
          <cell r="AM144">
            <v>0</v>
          </cell>
          <cell r="AN144">
            <v>0</v>
          </cell>
          <cell r="AO144">
            <v>0</v>
          </cell>
          <cell r="AP144">
            <v>0</v>
          </cell>
          <cell r="AQ144">
            <v>0</v>
          </cell>
          <cell r="AR144">
            <v>0</v>
          </cell>
          <cell r="AS144">
            <v>0</v>
          </cell>
          <cell r="AT144">
            <v>0</v>
          </cell>
          <cell r="AU144">
            <v>0</v>
          </cell>
          <cell r="AV144">
            <v>0</v>
          </cell>
          <cell r="AW144">
            <v>0</v>
          </cell>
          <cell r="AX144">
            <v>0</v>
          </cell>
          <cell r="AY144">
            <v>0</v>
          </cell>
          <cell r="AZ144">
            <v>0</v>
          </cell>
          <cell r="BA144">
            <v>0</v>
          </cell>
          <cell r="BB144">
            <v>0</v>
          </cell>
          <cell r="BC144">
            <v>0</v>
          </cell>
          <cell r="BD144">
            <v>0</v>
          </cell>
          <cell r="BE144">
            <v>0</v>
          </cell>
          <cell r="BF144">
            <v>0</v>
          </cell>
        </row>
        <row r="145">
          <cell r="R145">
            <v>0</v>
          </cell>
          <cell r="S145">
            <v>0</v>
          </cell>
          <cell r="T145">
            <v>0</v>
          </cell>
          <cell r="U145">
            <v>0</v>
          </cell>
          <cell r="V145">
            <v>0</v>
          </cell>
          <cell r="W145">
            <v>0</v>
          </cell>
          <cell r="X145">
            <v>0</v>
          </cell>
          <cell r="Y145">
            <v>0</v>
          </cell>
          <cell r="Z145">
            <v>0</v>
          </cell>
          <cell r="AA145">
            <v>0</v>
          </cell>
          <cell r="AB145">
            <v>0</v>
          </cell>
          <cell r="AC145">
            <v>0</v>
          </cell>
          <cell r="AD145">
            <v>0</v>
          </cell>
          <cell r="AE145">
            <v>0</v>
          </cell>
          <cell r="AF145">
            <v>0</v>
          </cell>
          <cell r="AG145">
            <v>0</v>
          </cell>
          <cell r="AH145">
            <v>0</v>
          </cell>
          <cell r="AI145">
            <v>0</v>
          </cell>
          <cell r="AJ145">
            <v>0</v>
          </cell>
          <cell r="AK145">
            <v>0</v>
          </cell>
          <cell r="AL145">
            <v>0</v>
          </cell>
          <cell r="AM145">
            <v>0</v>
          </cell>
          <cell r="AN145">
            <v>0</v>
          </cell>
          <cell r="AO145">
            <v>0</v>
          </cell>
          <cell r="AP145">
            <v>0</v>
          </cell>
          <cell r="AQ145">
            <v>0</v>
          </cell>
          <cell r="AR145">
            <v>0</v>
          </cell>
          <cell r="AS145">
            <v>0</v>
          </cell>
          <cell r="AT145">
            <v>0</v>
          </cell>
          <cell r="AU145">
            <v>0</v>
          </cell>
          <cell r="AV145">
            <v>0</v>
          </cell>
          <cell r="AW145">
            <v>0</v>
          </cell>
          <cell r="AX145">
            <v>0</v>
          </cell>
          <cell r="AY145">
            <v>0</v>
          </cell>
          <cell r="AZ145">
            <v>0</v>
          </cell>
          <cell r="BA145">
            <v>0</v>
          </cell>
          <cell r="BB145">
            <v>0</v>
          </cell>
          <cell r="BC145">
            <v>0</v>
          </cell>
          <cell r="BD145">
            <v>0</v>
          </cell>
          <cell r="BE145">
            <v>0</v>
          </cell>
          <cell r="BF145">
            <v>0</v>
          </cell>
        </row>
        <row r="146">
          <cell r="R146">
            <v>0</v>
          </cell>
          <cell r="S146">
            <v>0</v>
          </cell>
          <cell r="T146">
            <v>0</v>
          </cell>
          <cell r="U146">
            <v>0</v>
          </cell>
          <cell r="V146">
            <v>0</v>
          </cell>
          <cell r="W146">
            <v>0</v>
          </cell>
          <cell r="X146">
            <v>0</v>
          </cell>
          <cell r="Y146">
            <v>0</v>
          </cell>
          <cell r="Z146">
            <v>0</v>
          </cell>
          <cell r="AA146">
            <v>0</v>
          </cell>
          <cell r="AB146">
            <v>0</v>
          </cell>
          <cell r="AC146">
            <v>0</v>
          </cell>
          <cell r="AD146">
            <v>0</v>
          </cell>
          <cell r="AE146">
            <v>0</v>
          </cell>
          <cell r="AF146">
            <v>0</v>
          </cell>
          <cell r="AG146">
            <v>0</v>
          </cell>
          <cell r="AH146">
            <v>0</v>
          </cell>
          <cell r="AI146">
            <v>0</v>
          </cell>
          <cell r="AJ146">
            <v>0</v>
          </cell>
          <cell r="AK146">
            <v>0</v>
          </cell>
          <cell r="AL146">
            <v>0</v>
          </cell>
          <cell r="AM146">
            <v>0</v>
          </cell>
          <cell r="AN146">
            <v>0</v>
          </cell>
          <cell r="AO146">
            <v>0</v>
          </cell>
          <cell r="AP146">
            <v>0</v>
          </cell>
          <cell r="AQ146">
            <v>0</v>
          </cell>
          <cell r="AR146">
            <v>0</v>
          </cell>
          <cell r="AS146">
            <v>0</v>
          </cell>
          <cell r="AT146">
            <v>0</v>
          </cell>
          <cell r="AU146">
            <v>0</v>
          </cell>
          <cell r="AV146">
            <v>0</v>
          </cell>
          <cell r="AW146">
            <v>0</v>
          </cell>
          <cell r="AX146">
            <v>0</v>
          </cell>
          <cell r="AY146">
            <v>0</v>
          </cell>
          <cell r="AZ146">
            <v>0</v>
          </cell>
          <cell r="BA146">
            <v>0</v>
          </cell>
          <cell r="BB146">
            <v>0</v>
          </cell>
          <cell r="BC146">
            <v>0</v>
          </cell>
          <cell r="BD146">
            <v>0</v>
          </cell>
          <cell r="BE146">
            <v>0</v>
          </cell>
          <cell r="BF146">
            <v>0</v>
          </cell>
        </row>
        <row r="147">
          <cell r="R147">
            <v>0</v>
          </cell>
          <cell r="S147">
            <v>0</v>
          </cell>
          <cell r="T147">
            <v>0</v>
          </cell>
          <cell r="U147">
            <v>0</v>
          </cell>
          <cell r="V147">
            <v>0</v>
          </cell>
          <cell r="W147">
            <v>0</v>
          </cell>
          <cell r="X147">
            <v>0</v>
          </cell>
          <cell r="Y147">
            <v>0</v>
          </cell>
          <cell r="Z147">
            <v>0</v>
          </cell>
          <cell r="AA147">
            <v>0</v>
          </cell>
          <cell r="AB147">
            <v>0</v>
          </cell>
          <cell r="AC147">
            <v>0</v>
          </cell>
          <cell r="AD147">
            <v>0</v>
          </cell>
          <cell r="AE147">
            <v>0</v>
          </cell>
          <cell r="AF147">
            <v>0</v>
          </cell>
          <cell r="AG147">
            <v>0</v>
          </cell>
          <cell r="AH147">
            <v>0</v>
          </cell>
          <cell r="AI147">
            <v>0</v>
          </cell>
          <cell r="AJ147">
            <v>0</v>
          </cell>
          <cell r="AK147">
            <v>0</v>
          </cell>
          <cell r="AL147">
            <v>0</v>
          </cell>
          <cell r="AM147">
            <v>0</v>
          </cell>
          <cell r="AN147">
            <v>0</v>
          </cell>
          <cell r="AO147">
            <v>0</v>
          </cell>
          <cell r="AP147">
            <v>0</v>
          </cell>
          <cell r="AQ147">
            <v>0</v>
          </cell>
          <cell r="AR147">
            <v>0</v>
          </cell>
          <cell r="AS147">
            <v>0</v>
          </cell>
          <cell r="AT147">
            <v>0</v>
          </cell>
          <cell r="AU147">
            <v>0</v>
          </cell>
          <cell r="AV147">
            <v>0</v>
          </cell>
          <cell r="AW147">
            <v>0</v>
          </cell>
          <cell r="AX147">
            <v>0</v>
          </cell>
          <cell r="AY147">
            <v>0</v>
          </cell>
          <cell r="AZ147">
            <v>0</v>
          </cell>
          <cell r="BA147">
            <v>0</v>
          </cell>
          <cell r="BB147">
            <v>0</v>
          </cell>
          <cell r="BC147">
            <v>0</v>
          </cell>
          <cell r="BD147">
            <v>0</v>
          </cell>
          <cell r="BE147">
            <v>0</v>
          </cell>
          <cell r="BF147">
            <v>0</v>
          </cell>
        </row>
        <row r="148">
          <cell r="R148">
            <v>0</v>
          </cell>
          <cell r="S148">
            <v>0</v>
          </cell>
          <cell r="T148">
            <v>0</v>
          </cell>
          <cell r="U148">
            <v>0</v>
          </cell>
          <cell r="V148">
            <v>0</v>
          </cell>
          <cell r="W148">
            <v>0</v>
          </cell>
          <cell r="X148">
            <v>0</v>
          </cell>
          <cell r="Y148">
            <v>0</v>
          </cell>
          <cell r="Z148">
            <v>0</v>
          </cell>
          <cell r="AA148">
            <v>0</v>
          </cell>
          <cell r="AB148">
            <v>0</v>
          </cell>
          <cell r="AC148">
            <v>0</v>
          </cell>
          <cell r="AD148">
            <v>0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0</v>
          </cell>
          <cell r="AJ148">
            <v>0</v>
          </cell>
          <cell r="AK148">
            <v>0</v>
          </cell>
          <cell r="AL148">
            <v>0</v>
          </cell>
          <cell r="AM148">
            <v>0</v>
          </cell>
          <cell r="AN148">
            <v>0</v>
          </cell>
          <cell r="AO148">
            <v>0</v>
          </cell>
          <cell r="AP148">
            <v>0</v>
          </cell>
          <cell r="AQ148">
            <v>0</v>
          </cell>
          <cell r="AR148">
            <v>0</v>
          </cell>
          <cell r="AS148">
            <v>0</v>
          </cell>
          <cell r="AT148">
            <v>0</v>
          </cell>
          <cell r="AU148">
            <v>0</v>
          </cell>
          <cell r="AV148">
            <v>0</v>
          </cell>
          <cell r="AW148">
            <v>0</v>
          </cell>
          <cell r="AX148">
            <v>0</v>
          </cell>
          <cell r="AY148">
            <v>0</v>
          </cell>
          <cell r="AZ148">
            <v>0</v>
          </cell>
          <cell r="BA148">
            <v>0</v>
          </cell>
          <cell r="BB148">
            <v>0</v>
          </cell>
          <cell r="BC148">
            <v>0</v>
          </cell>
          <cell r="BD148">
            <v>0</v>
          </cell>
          <cell r="BE148">
            <v>0</v>
          </cell>
          <cell r="BF148">
            <v>0</v>
          </cell>
        </row>
        <row r="149">
          <cell r="R149">
            <v>0</v>
          </cell>
          <cell r="S149">
            <v>0</v>
          </cell>
          <cell r="T149">
            <v>0</v>
          </cell>
          <cell r="U149">
            <v>0</v>
          </cell>
          <cell r="V149">
            <v>0</v>
          </cell>
          <cell r="W149">
            <v>0</v>
          </cell>
          <cell r="X149">
            <v>0</v>
          </cell>
          <cell r="Y149">
            <v>0</v>
          </cell>
          <cell r="Z149">
            <v>0</v>
          </cell>
          <cell r="AA149">
            <v>0</v>
          </cell>
          <cell r="AB149">
            <v>0</v>
          </cell>
          <cell r="AC149">
            <v>0</v>
          </cell>
          <cell r="AD149">
            <v>0</v>
          </cell>
          <cell r="AE149">
            <v>0</v>
          </cell>
          <cell r="AF149">
            <v>0</v>
          </cell>
          <cell r="AG149">
            <v>0</v>
          </cell>
          <cell r="AH149">
            <v>0</v>
          </cell>
          <cell r="AI149">
            <v>0</v>
          </cell>
          <cell r="AJ149">
            <v>0</v>
          </cell>
          <cell r="AK149">
            <v>0</v>
          </cell>
          <cell r="AL149">
            <v>0</v>
          </cell>
          <cell r="AM149">
            <v>0</v>
          </cell>
          <cell r="AN149">
            <v>0</v>
          </cell>
          <cell r="AO149">
            <v>0</v>
          </cell>
          <cell r="AP149">
            <v>0</v>
          </cell>
          <cell r="AQ149">
            <v>0</v>
          </cell>
          <cell r="AR149">
            <v>0</v>
          </cell>
          <cell r="AS149">
            <v>0</v>
          </cell>
          <cell r="AT149">
            <v>0</v>
          </cell>
          <cell r="AU149">
            <v>0</v>
          </cell>
          <cell r="AV149">
            <v>0</v>
          </cell>
          <cell r="AW149">
            <v>0</v>
          </cell>
          <cell r="AX149">
            <v>0</v>
          </cell>
          <cell r="AY149">
            <v>0</v>
          </cell>
          <cell r="AZ149">
            <v>0</v>
          </cell>
          <cell r="BA149">
            <v>0</v>
          </cell>
          <cell r="BB149">
            <v>0</v>
          </cell>
          <cell r="BC149">
            <v>0</v>
          </cell>
          <cell r="BD149">
            <v>0</v>
          </cell>
          <cell r="BE149">
            <v>0</v>
          </cell>
          <cell r="BF149">
            <v>0</v>
          </cell>
        </row>
        <row r="150">
          <cell r="R150">
            <v>0</v>
          </cell>
          <cell r="S150">
            <v>0</v>
          </cell>
          <cell r="T150">
            <v>0</v>
          </cell>
          <cell r="U150">
            <v>0</v>
          </cell>
          <cell r="V150">
            <v>0</v>
          </cell>
          <cell r="W150">
            <v>0</v>
          </cell>
          <cell r="X150">
            <v>0</v>
          </cell>
          <cell r="Y150">
            <v>0</v>
          </cell>
          <cell r="Z150">
            <v>0</v>
          </cell>
          <cell r="AA150">
            <v>0</v>
          </cell>
          <cell r="AB150">
            <v>0</v>
          </cell>
          <cell r="AC150">
            <v>0</v>
          </cell>
          <cell r="AD150">
            <v>0</v>
          </cell>
          <cell r="AE150">
            <v>0</v>
          </cell>
          <cell r="AF150">
            <v>0</v>
          </cell>
          <cell r="AG150">
            <v>0</v>
          </cell>
          <cell r="AH150">
            <v>0</v>
          </cell>
          <cell r="AI150">
            <v>0</v>
          </cell>
          <cell r="AJ150">
            <v>0</v>
          </cell>
          <cell r="AK150">
            <v>0</v>
          </cell>
          <cell r="AL150">
            <v>0</v>
          </cell>
          <cell r="AM150">
            <v>0</v>
          </cell>
          <cell r="AN150">
            <v>0</v>
          </cell>
          <cell r="AO150">
            <v>0</v>
          </cell>
          <cell r="AP150">
            <v>0</v>
          </cell>
          <cell r="AQ150">
            <v>0</v>
          </cell>
          <cell r="AR150">
            <v>0</v>
          </cell>
          <cell r="AS150">
            <v>0</v>
          </cell>
          <cell r="AT150">
            <v>0</v>
          </cell>
          <cell r="AU150">
            <v>0</v>
          </cell>
          <cell r="AV150">
            <v>0</v>
          </cell>
          <cell r="AW150">
            <v>0</v>
          </cell>
          <cell r="AX150">
            <v>0</v>
          </cell>
          <cell r="AY150">
            <v>0</v>
          </cell>
          <cell r="AZ150">
            <v>0</v>
          </cell>
          <cell r="BA150">
            <v>0</v>
          </cell>
          <cell r="BB150">
            <v>0</v>
          </cell>
          <cell r="BC150">
            <v>0</v>
          </cell>
          <cell r="BD150">
            <v>0</v>
          </cell>
          <cell r="BE150">
            <v>0</v>
          </cell>
          <cell r="BF150">
            <v>0</v>
          </cell>
        </row>
        <row r="151">
          <cell r="R151">
            <v>0</v>
          </cell>
          <cell r="S151">
            <v>0</v>
          </cell>
          <cell r="T151">
            <v>0</v>
          </cell>
          <cell r="U151">
            <v>0</v>
          </cell>
          <cell r="V151">
            <v>0</v>
          </cell>
          <cell r="W151">
            <v>0</v>
          </cell>
          <cell r="X151">
            <v>0</v>
          </cell>
          <cell r="Y151">
            <v>0</v>
          </cell>
          <cell r="Z151">
            <v>0</v>
          </cell>
          <cell r="AA151">
            <v>0</v>
          </cell>
          <cell r="AB151">
            <v>0</v>
          </cell>
          <cell r="AC151">
            <v>0</v>
          </cell>
          <cell r="AD151">
            <v>0</v>
          </cell>
          <cell r="AE151">
            <v>0</v>
          </cell>
          <cell r="AF151">
            <v>0</v>
          </cell>
          <cell r="AG151">
            <v>0</v>
          </cell>
          <cell r="AH151">
            <v>0</v>
          </cell>
          <cell r="AI151">
            <v>0</v>
          </cell>
          <cell r="AJ151">
            <v>0</v>
          </cell>
          <cell r="AK151">
            <v>0</v>
          </cell>
          <cell r="AL151">
            <v>0</v>
          </cell>
          <cell r="AM151">
            <v>0</v>
          </cell>
          <cell r="AN151">
            <v>0</v>
          </cell>
          <cell r="AO151">
            <v>0</v>
          </cell>
          <cell r="AP151">
            <v>0</v>
          </cell>
          <cell r="AQ151">
            <v>0</v>
          </cell>
          <cell r="AR151">
            <v>0</v>
          </cell>
          <cell r="AS151">
            <v>0</v>
          </cell>
          <cell r="AT151">
            <v>0</v>
          </cell>
          <cell r="AU151">
            <v>0</v>
          </cell>
          <cell r="AV151">
            <v>0</v>
          </cell>
          <cell r="AW151">
            <v>0</v>
          </cell>
          <cell r="AX151">
            <v>0</v>
          </cell>
          <cell r="AY151">
            <v>0</v>
          </cell>
          <cell r="AZ151">
            <v>0</v>
          </cell>
          <cell r="BA151">
            <v>0</v>
          </cell>
          <cell r="BB151">
            <v>0</v>
          </cell>
          <cell r="BC151">
            <v>0</v>
          </cell>
          <cell r="BD151">
            <v>0</v>
          </cell>
          <cell r="BE151">
            <v>0</v>
          </cell>
          <cell r="BF151">
            <v>0</v>
          </cell>
        </row>
        <row r="152">
          <cell r="R152">
            <v>0</v>
          </cell>
          <cell r="S152">
            <v>0</v>
          </cell>
          <cell r="T152">
            <v>0</v>
          </cell>
          <cell r="U152">
            <v>0</v>
          </cell>
          <cell r="V152">
            <v>0</v>
          </cell>
          <cell r="W152">
            <v>0</v>
          </cell>
          <cell r="X152">
            <v>0</v>
          </cell>
          <cell r="Y152">
            <v>0</v>
          </cell>
          <cell r="Z152">
            <v>0</v>
          </cell>
          <cell r="AA152">
            <v>0</v>
          </cell>
          <cell r="AB152">
            <v>0</v>
          </cell>
          <cell r="AC152">
            <v>0</v>
          </cell>
          <cell r="AD152">
            <v>0</v>
          </cell>
          <cell r="AE152">
            <v>0</v>
          </cell>
          <cell r="AF152">
            <v>0</v>
          </cell>
          <cell r="AG152">
            <v>0</v>
          </cell>
          <cell r="AH152">
            <v>0</v>
          </cell>
          <cell r="AI152">
            <v>0</v>
          </cell>
          <cell r="AJ152">
            <v>0</v>
          </cell>
          <cell r="AK152">
            <v>0</v>
          </cell>
          <cell r="AL152">
            <v>0</v>
          </cell>
          <cell r="AM152">
            <v>0</v>
          </cell>
          <cell r="AN152">
            <v>0</v>
          </cell>
          <cell r="AO152">
            <v>0</v>
          </cell>
          <cell r="AP152">
            <v>0</v>
          </cell>
          <cell r="AQ152">
            <v>0</v>
          </cell>
          <cell r="AR152">
            <v>0</v>
          </cell>
          <cell r="AS152">
            <v>0</v>
          </cell>
          <cell r="AT152">
            <v>0</v>
          </cell>
          <cell r="AU152">
            <v>0</v>
          </cell>
          <cell r="AV152">
            <v>0</v>
          </cell>
          <cell r="AW152">
            <v>0</v>
          </cell>
          <cell r="AX152">
            <v>0</v>
          </cell>
          <cell r="AY152">
            <v>0</v>
          </cell>
          <cell r="AZ152">
            <v>0</v>
          </cell>
          <cell r="BA152">
            <v>0</v>
          </cell>
          <cell r="BB152">
            <v>0</v>
          </cell>
          <cell r="BC152">
            <v>0</v>
          </cell>
          <cell r="BD152">
            <v>0</v>
          </cell>
          <cell r="BE152">
            <v>0</v>
          </cell>
          <cell r="BF152">
            <v>0</v>
          </cell>
        </row>
        <row r="153">
          <cell r="R153">
            <v>0</v>
          </cell>
          <cell r="S153">
            <v>0</v>
          </cell>
          <cell r="T153">
            <v>0</v>
          </cell>
          <cell r="U153">
            <v>0</v>
          </cell>
          <cell r="V153">
            <v>0</v>
          </cell>
          <cell r="W153">
            <v>0</v>
          </cell>
          <cell r="X153">
            <v>0</v>
          </cell>
          <cell r="Y153">
            <v>0</v>
          </cell>
          <cell r="Z153">
            <v>0</v>
          </cell>
          <cell r="AA153">
            <v>0</v>
          </cell>
          <cell r="AB153">
            <v>0</v>
          </cell>
          <cell r="AC153">
            <v>0</v>
          </cell>
          <cell r="AD153">
            <v>0</v>
          </cell>
          <cell r="AE153">
            <v>0</v>
          </cell>
          <cell r="AF153">
            <v>0</v>
          </cell>
          <cell r="AG153">
            <v>0</v>
          </cell>
          <cell r="AH153">
            <v>0</v>
          </cell>
          <cell r="AI153">
            <v>0</v>
          </cell>
          <cell r="AJ153">
            <v>0</v>
          </cell>
          <cell r="AK153">
            <v>0</v>
          </cell>
          <cell r="AL153">
            <v>0</v>
          </cell>
          <cell r="AM153">
            <v>0</v>
          </cell>
          <cell r="AN153">
            <v>0</v>
          </cell>
          <cell r="AO153">
            <v>0</v>
          </cell>
          <cell r="AP153">
            <v>0</v>
          </cell>
          <cell r="AQ153">
            <v>0</v>
          </cell>
          <cell r="AR153">
            <v>0</v>
          </cell>
          <cell r="AS153">
            <v>0</v>
          </cell>
          <cell r="AT153">
            <v>0</v>
          </cell>
          <cell r="AU153">
            <v>0</v>
          </cell>
          <cell r="AV153">
            <v>0</v>
          </cell>
          <cell r="AW153">
            <v>0</v>
          </cell>
          <cell r="AX153">
            <v>0</v>
          </cell>
          <cell r="AY153">
            <v>0</v>
          </cell>
          <cell r="AZ153">
            <v>0</v>
          </cell>
          <cell r="BA153">
            <v>0</v>
          </cell>
          <cell r="BB153">
            <v>0</v>
          </cell>
          <cell r="BC153">
            <v>0</v>
          </cell>
          <cell r="BD153">
            <v>0</v>
          </cell>
          <cell r="BE153">
            <v>0</v>
          </cell>
          <cell r="BF153">
            <v>0</v>
          </cell>
        </row>
        <row r="154">
          <cell r="R154">
            <v>0</v>
          </cell>
          <cell r="S154">
            <v>0</v>
          </cell>
          <cell r="T154">
            <v>0</v>
          </cell>
          <cell r="U154">
            <v>0</v>
          </cell>
          <cell r="V154">
            <v>0</v>
          </cell>
          <cell r="W154">
            <v>0</v>
          </cell>
          <cell r="X154">
            <v>0</v>
          </cell>
          <cell r="Y154">
            <v>0</v>
          </cell>
          <cell r="Z154">
            <v>0</v>
          </cell>
          <cell r="AA154">
            <v>0</v>
          </cell>
          <cell r="AB154">
            <v>0</v>
          </cell>
          <cell r="AC154">
            <v>0</v>
          </cell>
          <cell r="AD154">
            <v>0</v>
          </cell>
          <cell r="AE154">
            <v>0</v>
          </cell>
          <cell r="AF154">
            <v>0</v>
          </cell>
          <cell r="AG154">
            <v>0</v>
          </cell>
          <cell r="AH154">
            <v>0</v>
          </cell>
          <cell r="AI154">
            <v>0</v>
          </cell>
          <cell r="AJ154">
            <v>0</v>
          </cell>
          <cell r="AK154">
            <v>0</v>
          </cell>
          <cell r="AL154">
            <v>0</v>
          </cell>
          <cell r="AM154">
            <v>0</v>
          </cell>
          <cell r="AN154">
            <v>0</v>
          </cell>
          <cell r="AO154">
            <v>0</v>
          </cell>
          <cell r="AP154">
            <v>0</v>
          </cell>
          <cell r="AQ154">
            <v>0</v>
          </cell>
          <cell r="AR154">
            <v>0</v>
          </cell>
          <cell r="AS154">
            <v>0</v>
          </cell>
          <cell r="AT154">
            <v>0</v>
          </cell>
          <cell r="AU154">
            <v>0</v>
          </cell>
          <cell r="AV154">
            <v>0</v>
          </cell>
          <cell r="AW154">
            <v>0</v>
          </cell>
          <cell r="AX154">
            <v>0</v>
          </cell>
          <cell r="AY154">
            <v>0</v>
          </cell>
          <cell r="AZ154">
            <v>0</v>
          </cell>
          <cell r="BA154">
            <v>0</v>
          </cell>
          <cell r="BB154">
            <v>0</v>
          </cell>
          <cell r="BC154">
            <v>0</v>
          </cell>
          <cell r="BD154">
            <v>0</v>
          </cell>
          <cell r="BE154">
            <v>0</v>
          </cell>
          <cell r="BF154">
            <v>0</v>
          </cell>
        </row>
        <row r="155">
          <cell r="R155">
            <v>0</v>
          </cell>
          <cell r="S155">
            <v>0</v>
          </cell>
          <cell r="T155">
            <v>0</v>
          </cell>
          <cell r="U155">
            <v>0</v>
          </cell>
          <cell r="V155">
            <v>0</v>
          </cell>
          <cell r="W155">
            <v>0</v>
          </cell>
          <cell r="X155">
            <v>0</v>
          </cell>
          <cell r="Y155">
            <v>0</v>
          </cell>
          <cell r="Z155">
            <v>0</v>
          </cell>
          <cell r="AA155">
            <v>0</v>
          </cell>
          <cell r="AB155">
            <v>0</v>
          </cell>
          <cell r="AC155">
            <v>0</v>
          </cell>
          <cell r="AD155">
            <v>0</v>
          </cell>
          <cell r="AE155">
            <v>0</v>
          </cell>
          <cell r="AF155">
            <v>0</v>
          </cell>
          <cell r="AG155">
            <v>0</v>
          </cell>
          <cell r="AH155">
            <v>0</v>
          </cell>
          <cell r="AI155">
            <v>0</v>
          </cell>
          <cell r="AJ155">
            <v>0</v>
          </cell>
          <cell r="AK155">
            <v>0</v>
          </cell>
          <cell r="AL155">
            <v>0</v>
          </cell>
          <cell r="AM155">
            <v>0</v>
          </cell>
          <cell r="AN155">
            <v>0</v>
          </cell>
          <cell r="AO155">
            <v>0</v>
          </cell>
          <cell r="AP155">
            <v>0</v>
          </cell>
          <cell r="AQ155">
            <v>0</v>
          </cell>
          <cell r="AR155">
            <v>0</v>
          </cell>
          <cell r="AS155">
            <v>0</v>
          </cell>
          <cell r="AT155">
            <v>0</v>
          </cell>
          <cell r="AU155">
            <v>0</v>
          </cell>
          <cell r="AV155">
            <v>0</v>
          </cell>
          <cell r="AW155">
            <v>0</v>
          </cell>
          <cell r="AX155">
            <v>0</v>
          </cell>
          <cell r="AY155">
            <v>0</v>
          </cell>
          <cell r="AZ155">
            <v>0</v>
          </cell>
          <cell r="BA155">
            <v>0</v>
          </cell>
          <cell r="BB155">
            <v>0</v>
          </cell>
          <cell r="BC155">
            <v>0</v>
          </cell>
          <cell r="BD155">
            <v>0</v>
          </cell>
          <cell r="BE155">
            <v>0</v>
          </cell>
          <cell r="BF155">
            <v>0</v>
          </cell>
        </row>
        <row r="156">
          <cell r="R156">
            <v>0</v>
          </cell>
          <cell r="S156">
            <v>0</v>
          </cell>
          <cell r="T156">
            <v>0</v>
          </cell>
          <cell r="U156">
            <v>0</v>
          </cell>
          <cell r="V156">
            <v>0</v>
          </cell>
          <cell r="W156">
            <v>0</v>
          </cell>
          <cell r="X156">
            <v>0</v>
          </cell>
          <cell r="Y156">
            <v>0</v>
          </cell>
          <cell r="Z156">
            <v>0</v>
          </cell>
          <cell r="AA156">
            <v>0</v>
          </cell>
          <cell r="AB156">
            <v>0</v>
          </cell>
          <cell r="AC156">
            <v>0</v>
          </cell>
          <cell r="AD156">
            <v>0</v>
          </cell>
          <cell r="AE156">
            <v>0</v>
          </cell>
          <cell r="AF156">
            <v>0</v>
          </cell>
          <cell r="AG156">
            <v>0</v>
          </cell>
          <cell r="AH156">
            <v>0</v>
          </cell>
          <cell r="AI156">
            <v>0</v>
          </cell>
          <cell r="AJ156">
            <v>0</v>
          </cell>
          <cell r="AK156">
            <v>0</v>
          </cell>
          <cell r="AL156">
            <v>0</v>
          </cell>
          <cell r="AM156">
            <v>0</v>
          </cell>
          <cell r="AN156">
            <v>0</v>
          </cell>
          <cell r="AO156">
            <v>0</v>
          </cell>
          <cell r="AP156">
            <v>0</v>
          </cell>
          <cell r="AQ156">
            <v>0</v>
          </cell>
          <cell r="AR156">
            <v>0</v>
          </cell>
          <cell r="AS156">
            <v>0</v>
          </cell>
          <cell r="AT156">
            <v>0</v>
          </cell>
          <cell r="AU156">
            <v>0</v>
          </cell>
          <cell r="AV156">
            <v>0</v>
          </cell>
          <cell r="AW156">
            <v>0</v>
          </cell>
          <cell r="AX156">
            <v>0</v>
          </cell>
          <cell r="AY156">
            <v>0</v>
          </cell>
          <cell r="AZ156">
            <v>0</v>
          </cell>
          <cell r="BA156">
            <v>0</v>
          </cell>
          <cell r="BB156">
            <v>0</v>
          </cell>
          <cell r="BC156">
            <v>0</v>
          </cell>
          <cell r="BD156">
            <v>0</v>
          </cell>
          <cell r="BE156">
            <v>0</v>
          </cell>
          <cell r="BF156">
            <v>0</v>
          </cell>
        </row>
        <row r="157">
          <cell r="R157">
            <v>0</v>
          </cell>
          <cell r="S157">
            <v>0</v>
          </cell>
          <cell r="T157">
            <v>0</v>
          </cell>
          <cell r="U157">
            <v>0</v>
          </cell>
          <cell r="V157">
            <v>0</v>
          </cell>
          <cell r="W157">
            <v>0</v>
          </cell>
          <cell r="X157">
            <v>0</v>
          </cell>
          <cell r="Y157">
            <v>0</v>
          </cell>
          <cell r="Z157">
            <v>0</v>
          </cell>
          <cell r="AA157">
            <v>0</v>
          </cell>
          <cell r="AB157">
            <v>0</v>
          </cell>
          <cell r="AC157">
            <v>0</v>
          </cell>
          <cell r="AD157">
            <v>0</v>
          </cell>
          <cell r="AE157">
            <v>0</v>
          </cell>
          <cell r="AF157">
            <v>0</v>
          </cell>
          <cell r="AG157">
            <v>0</v>
          </cell>
          <cell r="AH157">
            <v>0</v>
          </cell>
          <cell r="AI157">
            <v>0</v>
          </cell>
          <cell r="AJ157">
            <v>0</v>
          </cell>
          <cell r="AK157">
            <v>0</v>
          </cell>
          <cell r="AL157">
            <v>0</v>
          </cell>
          <cell r="AM157">
            <v>0</v>
          </cell>
          <cell r="AN157">
            <v>0</v>
          </cell>
          <cell r="AO157">
            <v>0</v>
          </cell>
          <cell r="AP157">
            <v>0</v>
          </cell>
          <cell r="AQ157">
            <v>0</v>
          </cell>
          <cell r="AR157">
            <v>0</v>
          </cell>
          <cell r="AS157">
            <v>0</v>
          </cell>
          <cell r="AT157">
            <v>0</v>
          </cell>
          <cell r="AU157">
            <v>0</v>
          </cell>
          <cell r="AV157">
            <v>0</v>
          </cell>
          <cell r="AW157">
            <v>0</v>
          </cell>
          <cell r="AX157">
            <v>0</v>
          </cell>
          <cell r="AY157">
            <v>0</v>
          </cell>
          <cell r="AZ157">
            <v>0</v>
          </cell>
          <cell r="BA157">
            <v>0</v>
          </cell>
          <cell r="BB157">
            <v>0</v>
          </cell>
          <cell r="BC157">
            <v>0</v>
          </cell>
          <cell r="BD157">
            <v>0</v>
          </cell>
          <cell r="BE157">
            <v>0</v>
          </cell>
          <cell r="BF157">
            <v>0</v>
          </cell>
        </row>
        <row r="158">
          <cell r="R158">
            <v>0</v>
          </cell>
          <cell r="S158">
            <v>0</v>
          </cell>
          <cell r="T158">
            <v>0</v>
          </cell>
          <cell r="U158">
            <v>0</v>
          </cell>
          <cell r="V158">
            <v>0</v>
          </cell>
          <cell r="W158">
            <v>0</v>
          </cell>
          <cell r="X158">
            <v>0</v>
          </cell>
          <cell r="Y158">
            <v>0</v>
          </cell>
          <cell r="Z158">
            <v>0</v>
          </cell>
          <cell r="AA158">
            <v>0</v>
          </cell>
          <cell r="AB158">
            <v>0</v>
          </cell>
          <cell r="AC158">
            <v>0</v>
          </cell>
          <cell r="AD158">
            <v>0</v>
          </cell>
          <cell r="AE158">
            <v>0</v>
          </cell>
          <cell r="AF158">
            <v>0</v>
          </cell>
          <cell r="AG158">
            <v>0</v>
          </cell>
          <cell r="AH158">
            <v>0</v>
          </cell>
          <cell r="AI158">
            <v>0</v>
          </cell>
          <cell r="AJ158">
            <v>0</v>
          </cell>
          <cell r="AK158">
            <v>0</v>
          </cell>
          <cell r="AL158">
            <v>0</v>
          </cell>
          <cell r="AM158">
            <v>0</v>
          </cell>
          <cell r="AN158">
            <v>0</v>
          </cell>
          <cell r="AO158">
            <v>0</v>
          </cell>
          <cell r="AP158">
            <v>0</v>
          </cell>
          <cell r="AQ158">
            <v>0</v>
          </cell>
          <cell r="AR158">
            <v>0</v>
          </cell>
          <cell r="AS158">
            <v>0</v>
          </cell>
          <cell r="AT158">
            <v>0</v>
          </cell>
          <cell r="AU158">
            <v>0</v>
          </cell>
          <cell r="AV158">
            <v>0</v>
          </cell>
          <cell r="AW158">
            <v>0</v>
          </cell>
          <cell r="AX158">
            <v>0</v>
          </cell>
          <cell r="AY158">
            <v>0</v>
          </cell>
          <cell r="AZ158">
            <v>0</v>
          </cell>
          <cell r="BA158">
            <v>0</v>
          </cell>
          <cell r="BB158">
            <v>0</v>
          </cell>
          <cell r="BC158">
            <v>0</v>
          </cell>
          <cell r="BD158">
            <v>0</v>
          </cell>
          <cell r="BE158">
            <v>0</v>
          </cell>
          <cell r="BF158">
            <v>0</v>
          </cell>
        </row>
        <row r="159">
          <cell r="R159">
            <v>0</v>
          </cell>
          <cell r="S159">
            <v>0</v>
          </cell>
          <cell r="T159">
            <v>0</v>
          </cell>
          <cell r="U159">
            <v>0</v>
          </cell>
          <cell r="V159">
            <v>0</v>
          </cell>
          <cell r="W159">
            <v>0</v>
          </cell>
          <cell r="X159">
            <v>0</v>
          </cell>
          <cell r="Y159">
            <v>0</v>
          </cell>
          <cell r="Z159">
            <v>0</v>
          </cell>
          <cell r="AA159">
            <v>0</v>
          </cell>
          <cell r="AB159">
            <v>0</v>
          </cell>
          <cell r="AC159">
            <v>0</v>
          </cell>
          <cell r="AD159">
            <v>0</v>
          </cell>
          <cell r="AE159">
            <v>0</v>
          </cell>
          <cell r="AF159">
            <v>0</v>
          </cell>
          <cell r="AG159">
            <v>0</v>
          </cell>
          <cell r="AH159">
            <v>0</v>
          </cell>
          <cell r="AI159">
            <v>0</v>
          </cell>
          <cell r="AJ159">
            <v>0</v>
          </cell>
          <cell r="AK159">
            <v>0</v>
          </cell>
          <cell r="AL159">
            <v>0</v>
          </cell>
          <cell r="AM159">
            <v>0</v>
          </cell>
          <cell r="AN159">
            <v>0</v>
          </cell>
          <cell r="AO159">
            <v>0</v>
          </cell>
          <cell r="AP159">
            <v>0</v>
          </cell>
          <cell r="AQ159">
            <v>0</v>
          </cell>
          <cell r="AR159">
            <v>0</v>
          </cell>
          <cell r="AS159">
            <v>0</v>
          </cell>
          <cell r="AT159">
            <v>0</v>
          </cell>
          <cell r="AU159">
            <v>0</v>
          </cell>
          <cell r="AV159">
            <v>0</v>
          </cell>
          <cell r="AW159">
            <v>0</v>
          </cell>
          <cell r="AX159">
            <v>0</v>
          </cell>
          <cell r="AY159">
            <v>0</v>
          </cell>
          <cell r="AZ159">
            <v>0</v>
          </cell>
          <cell r="BA159">
            <v>0</v>
          </cell>
          <cell r="BB159">
            <v>0</v>
          </cell>
          <cell r="BC159">
            <v>0</v>
          </cell>
          <cell r="BD159">
            <v>0</v>
          </cell>
          <cell r="BE159">
            <v>0</v>
          </cell>
          <cell r="BF159">
            <v>0</v>
          </cell>
        </row>
        <row r="160">
          <cell r="R160">
            <v>0</v>
          </cell>
          <cell r="S160">
            <v>0</v>
          </cell>
          <cell r="T160">
            <v>0</v>
          </cell>
          <cell r="U160">
            <v>0</v>
          </cell>
          <cell r="V160">
            <v>0</v>
          </cell>
          <cell r="W160">
            <v>0</v>
          </cell>
          <cell r="X160">
            <v>0</v>
          </cell>
          <cell r="Y160">
            <v>0</v>
          </cell>
          <cell r="Z160">
            <v>0</v>
          </cell>
          <cell r="AA160">
            <v>0</v>
          </cell>
          <cell r="AB160">
            <v>0</v>
          </cell>
          <cell r="AC160">
            <v>0</v>
          </cell>
          <cell r="AD160">
            <v>0</v>
          </cell>
          <cell r="AE160">
            <v>0</v>
          </cell>
          <cell r="AF160">
            <v>0</v>
          </cell>
          <cell r="AG160">
            <v>0</v>
          </cell>
          <cell r="AH160">
            <v>0</v>
          </cell>
          <cell r="AI160">
            <v>0</v>
          </cell>
          <cell r="AJ160">
            <v>0</v>
          </cell>
          <cell r="AK160">
            <v>0</v>
          </cell>
          <cell r="AL160">
            <v>0</v>
          </cell>
          <cell r="AM160">
            <v>0</v>
          </cell>
          <cell r="AN160">
            <v>0</v>
          </cell>
          <cell r="AO160">
            <v>0</v>
          </cell>
          <cell r="AP160">
            <v>0</v>
          </cell>
          <cell r="AQ160">
            <v>0</v>
          </cell>
          <cell r="AR160">
            <v>0</v>
          </cell>
          <cell r="AS160">
            <v>0</v>
          </cell>
          <cell r="AT160">
            <v>0</v>
          </cell>
          <cell r="AU160">
            <v>0</v>
          </cell>
          <cell r="AV160">
            <v>0</v>
          </cell>
          <cell r="AW160">
            <v>0</v>
          </cell>
          <cell r="AX160">
            <v>0</v>
          </cell>
          <cell r="AY160">
            <v>0</v>
          </cell>
          <cell r="AZ160">
            <v>0</v>
          </cell>
          <cell r="BA160">
            <v>0</v>
          </cell>
          <cell r="BB160">
            <v>0</v>
          </cell>
          <cell r="BC160">
            <v>0</v>
          </cell>
          <cell r="BD160">
            <v>0</v>
          </cell>
          <cell r="BE160">
            <v>0</v>
          </cell>
          <cell r="BF160">
            <v>0</v>
          </cell>
        </row>
        <row r="161">
          <cell r="R161">
            <v>0</v>
          </cell>
          <cell r="S161">
            <v>0</v>
          </cell>
          <cell r="T161">
            <v>0</v>
          </cell>
          <cell r="U161">
            <v>0</v>
          </cell>
          <cell r="V161">
            <v>0</v>
          </cell>
          <cell r="W161">
            <v>0</v>
          </cell>
          <cell r="X161">
            <v>0</v>
          </cell>
          <cell r="Y161">
            <v>0</v>
          </cell>
          <cell r="Z161">
            <v>0</v>
          </cell>
          <cell r="AA161">
            <v>0</v>
          </cell>
          <cell r="AB161">
            <v>0</v>
          </cell>
          <cell r="AC161">
            <v>0</v>
          </cell>
          <cell r="AD161">
            <v>0</v>
          </cell>
          <cell r="AE161">
            <v>0</v>
          </cell>
          <cell r="AF161">
            <v>0</v>
          </cell>
          <cell r="AG161">
            <v>0</v>
          </cell>
          <cell r="AH161">
            <v>0</v>
          </cell>
          <cell r="AI161">
            <v>0</v>
          </cell>
          <cell r="AJ161">
            <v>0</v>
          </cell>
          <cell r="AK161">
            <v>0</v>
          </cell>
          <cell r="AL161">
            <v>0</v>
          </cell>
          <cell r="AM161">
            <v>0</v>
          </cell>
          <cell r="AN161">
            <v>0</v>
          </cell>
          <cell r="AO161">
            <v>0</v>
          </cell>
          <cell r="AP161">
            <v>0</v>
          </cell>
          <cell r="AQ161">
            <v>0</v>
          </cell>
          <cell r="AR161">
            <v>0</v>
          </cell>
          <cell r="AS161">
            <v>0</v>
          </cell>
          <cell r="AT161">
            <v>0</v>
          </cell>
          <cell r="AU161">
            <v>0</v>
          </cell>
          <cell r="AV161">
            <v>0</v>
          </cell>
          <cell r="AW161">
            <v>0</v>
          </cell>
          <cell r="AX161">
            <v>0</v>
          </cell>
          <cell r="AY161">
            <v>0</v>
          </cell>
          <cell r="AZ161">
            <v>0</v>
          </cell>
          <cell r="BA161">
            <v>0</v>
          </cell>
          <cell r="BB161">
            <v>0</v>
          </cell>
          <cell r="BC161">
            <v>0</v>
          </cell>
          <cell r="BD161">
            <v>0</v>
          </cell>
          <cell r="BE161">
            <v>0</v>
          </cell>
          <cell r="BF161">
            <v>0</v>
          </cell>
        </row>
        <row r="162">
          <cell r="R162">
            <v>0</v>
          </cell>
          <cell r="S162">
            <v>0</v>
          </cell>
          <cell r="T162">
            <v>0</v>
          </cell>
          <cell r="U162">
            <v>0</v>
          </cell>
          <cell r="V162">
            <v>0</v>
          </cell>
          <cell r="W162">
            <v>0</v>
          </cell>
          <cell r="X162">
            <v>0</v>
          </cell>
          <cell r="Y162">
            <v>0</v>
          </cell>
          <cell r="Z162">
            <v>0</v>
          </cell>
          <cell r="AA162">
            <v>0</v>
          </cell>
          <cell r="AB162">
            <v>0</v>
          </cell>
          <cell r="AC162">
            <v>0</v>
          </cell>
          <cell r="AD162">
            <v>0</v>
          </cell>
          <cell r="AE162">
            <v>0</v>
          </cell>
          <cell r="AF162">
            <v>0</v>
          </cell>
          <cell r="AG162">
            <v>0</v>
          </cell>
          <cell r="AH162">
            <v>0</v>
          </cell>
          <cell r="AI162">
            <v>0</v>
          </cell>
          <cell r="AJ162">
            <v>0</v>
          </cell>
          <cell r="AK162">
            <v>0</v>
          </cell>
          <cell r="AL162">
            <v>0</v>
          </cell>
          <cell r="AM162">
            <v>0</v>
          </cell>
          <cell r="AN162">
            <v>0</v>
          </cell>
          <cell r="AO162">
            <v>0</v>
          </cell>
          <cell r="AP162">
            <v>0</v>
          </cell>
          <cell r="AQ162">
            <v>0</v>
          </cell>
          <cell r="AR162">
            <v>0</v>
          </cell>
          <cell r="AS162">
            <v>0</v>
          </cell>
          <cell r="AT162">
            <v>0</v>
          </cell>
          <cell r="AU162">
            <v>0</v>
          </cell>
          <cell r="AV162">
            <v>0</v>
          </cell>
          <cell r="AW162">
            <v>0</v>
          </cell>
          <cell r="AX162">
            <v>0</v>
          </cell>
          <cell r="AY162">
            <v>0</v>
          </cell>
          <cell r="AZ162">
            <v>0</v>
          </cell>
          <cell r="BA162">
            <v>0</v>
          </cell>
          <cell r="BB162">
            <v>0</v>
          </cell>
          <cell r="BC162">
            <v>0</v>
          </cell>
          <cell r="BD162">
            <v>0</v>
          </cell>
          <cell r="BE162">
            <v>0</v>
          </cell>
          <cell r="BF162">
            <v>0</v>
          </cell>
        </row>
        <row r="163">
          <cell r="R163">
            <v>0</v>
          </cell>
          <cell r="S163">
            <v>0</v>
          </cell>
          <cell r="T163">
            <v>0</v>
          </cell>
          <cell r="U163">
            <v>0</v>
          </cell>
          <cell r="V163">
            <v>0</v>
          </cell>
          <cell r="W163">
            <v>0</v>
          </cell>
          <cell r="X163">
            <v>0</v>
          </cell>
          <cell r="Y163">
            <v>0</v>
          </cell>
          <cell r="Z163">
            <v>0</v>
          </cell>
          <cell r="AA163">
            <v>0</v>
          </cell>
          <cell r="AB163">
            <v>0</v>
          </cell>
          <cell r="AC163">
            <v>0</v>
          </cell>
          <cell r="AD163">
            <v>0</v>
          </cell>
          <cell r="AE163">
            <v>0</v>
          </cell>
          <cell r="AF163">
            <v>0</v>
          </cell>
          <cell r="AG163">
            <v>0</v>
          </cell>
          <cell r="AH163">
            <v>0</v>
          </cell>
          <cell r="AI163">
            <v>0</v>
          </cell>
          <cell r="AJ163">
            <v>0</v>
          </cell>
          <cell r="AK163">
            <v>0</v>
          </cell>
          <cell r="AL163">
            <v>0</v>
          </cell>
          <cell r="AM163">
            <v>0</v>
          </cell>
          <cell r="AN163">
            <v>0</v>
          </cell>
          <cell r="AO163">
            <v>0</v>
          </cell>
          <cell r="AP163">
            <v>0</v>
          </cell>
          <cell r="AQ163">
            <v>0</v>
          </cell>
          <cell r="AR163">
            <v>0</v>
          </cell>
          <cell r="AS163">
            <v>0</v>
          </cell>
          <cell r="AT163">
            <v>0</v>
          </cell>
          <cell r="AU163">
            <v>0</v>
          </cell>
          <cell r="AV163">
            <v>0</v>
          </cell>
          <cell r="AW163">
            <v>0</v>
          </cell>
          <cell r="AX163">
            <v>0</v>
          </cell>
          <cell r="AY163">
            <v>0</v>
          </cell>
          <cell r="AZ163">
            <v>0</v>
          </cell>
          <cell r="BA163">
            <v>0</v>
          </cell>
          <cell r="BB163">
            <v>0</v>
          </cell>
          <cell r="BC163">
            <v>0</v>
          </cell>
          <cell r="BD163">
            <v>0</v>
          </cell>
          <cell r="BE163">
            <v>0</v>
          </cell>
          <cell r="BF163">
            <v>0</v>
          </cell>
        </row>
        <row r="164">
          <cell r="R164">
            <v>0</v>
          </cell>
          <cell r="S164">
            <v>0</v>
          </cell>
          <cell r="T164">
            <v>0</v>
          </cell>
          <cell r="U164">
            <v>0</v>
          </cell>
          <cell r="V164">
            <v>0</v>
          </cell>
          <cell r="W164">
            <v>0</v>
          </cell>
          <cell r="X164">
            <v>0</v>
          </cell>
          <cell r="Y164">
            <v>0</v>
          </cell>
          <cell r="Z164">
            <v>0</v>
          </cell>
          <cell r="AA164">
            <v>0</v>
          </cell>
          <cell r="AB164">
            <v>0</v>
          </cell>
          <cell r="AC164">
            <v>0</v>
          </cell>
          <cell r="AD164">
            <v>0</v>
          </cell>
          <cell r="AE164">
            <v>0</v>
          </cell>
          <cell r="AF164">
            <v>0</v>
          </cell>
          <cell r="AG164">
            <v>0</v>
          </cell>
          <cell r="AH164">
            <v>0</v>
          </cell>
          <cell r="AI164">
            <v>0</v>
          </cell>
          <cell r="AJ164">
            <v>0</v>
          </cell>
          <cell r="AK164">
            <v>0</v>
          </cell>
          <cell r="AL164">
            <v>0</v>
          </cell>
          <cell r="AM164">
            <v>0</v>
          </cell>
          <cell r="AN164">
            <v>0</v>
          </cell>
          <cell r="AO164">
            <v>0</v>
          </cell>
          <cell r="AP164">
            <v>0</v>
          </cell>
          <cell r="AQ164">
            <v>0</v>
          </cell>
          <cell r="AR164">
            <v>0</v>
          </cell>
          <cell r="AS164">
            <v>0</v>
          </cell>
          <cell r="AT164">
            <v>0</v>
          </cell>
          <cell r="AU164">
            <v>0</v>
          </cell>
          <cell r="AV164">
            <v>0</v>
          </cell>
          <cell r="AW164">
            <v>0</v>
          </cell>
          <cell r="AX164">
            <v>0</v>
          </cell>
          <cell r="AY164">
            <v>0</v>
          </cell>
          <cell r="AZ164">
            <v>0</v>
          </cell>
          <cell r="BA164">
            <v>0</v>
          </cell>
          <cell r="BB164">
            <v>0</v>
          </cell>
          <cell r="BC164">
            <v>0</v>
          </cell>
          <cell r="BD164">
            <v>0</v>
          </cell>
          <cell r="BE164">
            <v>0</v>
          </cell>
          <cell r="BF164">
            <v>0</v>
          </cell>
        </row>
        <row r="165">
          <cell r="R165">
            <v>0</v>
          </cell>
          <cell r="S165">
            <v>0</v>
          </cell>
          <cell r="T165">
            <v>0</v>
          </cell>
          <cell r="U165">
            <v>0</v>
          </cell>
          <cell r="V165">
            <v>0</v>
          </cell>
          <cell r="W165">
            <v>0</v>
          </cell>
          <cell r="X165">
            <v>0</v>
          </cell>
          <cell r="Y165">
            <v>0</v>
          </cell>
          <cell r="Z165">
            <v>0</v>
          </cell>
          <cell r="AA165">
            <v>0</v>
          </cell>
          <cell r="AB165">
            <v>0</v>
          </cell>
          <cell r="AC165">
            <v>0</v>
          </cell>
          <cell r="AD165">
            <v>0</v>
          </cell>
          <cell r="AE165">
            <v>0</v>
          </cell>
          <cell r="AF165">
            <v>0</v>
          </cell>
          <cell r="AG165">
            <v>0</v>
          </cell>
          <cell r="AH165">
            <v>0</v>
          </cell>
          <cell r="AI165">
            <v>0</v>
          </cell>
          <cell r="AJ165">
            <v>0</v>
          </cell>
          <cell r="AK165">
            <v>0</v>
          </cell>
          <cell r="AL165">
            <v>0</v>
          </cell>
          <cell r="AM165">
            <v>0</v>
          </cell>
          <cell r="AN165">
            <v>0</v>
          </cell>
          <cell r="AO165">
            <v>0</v>
          </cell>
          <cell r="AP165">
            <v>0</v>
          </cell>
          <cell r="AQ165">
            <v>0</v>
          </cell>
          <cell r="AR165">
            <v>0</v>
          </cell>
          <cell r="AS165">
            <v>0</v>
          </cell>
          <cell r="AT165">
            <v>0</v>
          </cell>
          <cell r="AU165">
            <v>0</v>
          </cell>
          <cell r="AV165">
            <v>0</v>
          </cell>
          <cell r="AW165">
            <v>0</v>
          </cell>
          <cell r="AX165">
            <v>0</v>
          </cell>
          <cell r="AY165">
            <v>0</v>
          </cell>
          <cell r="AZ165">
            <v>0</v>
          </cell>
          <cell r="BA165">
            <v>0</v>
          </cell>
          <cell r="BB165">
            <v>0</v>
          </cell>
          <cell r="BC165">
            <v>0</v>
          </cell>
          <cell r="BD165">
            <v>0</v>
          </cell>
          <cell r="BE165">
            <v>0</v>
          </cell>
          <cell r="BF165">
            <v>0</v>
          </cell>
        </row>
        <row r="166">
          <cell r="R166">
            <v>0</v>
          </cell>
          <cell r="S166">
            <v>0</v>
          </cell>
          <cell r="T166">
            <v>0</v>
          </cell>
          <cell r="U166">
            <v>0</v>
          </cell>
          <cell r="V166">
            <v>0</v>
          </cell>
          <cell r="W166">
            <v>0</v>
          </cell>
          <cell r="X166">
            <v>0</v>
          </cell>
          <cell r="Y166">
            <v>0</v>
          </cell>
          <cell r="Z166">
            <v>0</v>
          </cell>
          <cell r="AA166">
            <v>0</v>
          </cell>
          <cell r="AB166">
            <v>0</v>
          </cell>
          <cell r="AC166">
            <v>0</v>
          </cell>
          <cell r="AD166">
            <v>0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0</v>
          </cell>
          <cell r="AJ166">
            <v>0</v>
          </cell>
          <cell r="AK166">
            <v>0</v>
          </cell>
          <cell r="AL166">
            <v>0</v>
          </cell>
          <cell r="AM166">
            <v>0</v>
          </cell>
          <cell r="AN166">
            <v>0</v>
          </cell>
          <cell r="AO166">
            <v>0</v>
          </cell>
          <cell r="AP166">
            <v>0</v>
          </cell>
          <cell r="AQ166">
            <v>0</v>
          </cell>
          <cell r="AR166">
            <v>0</v>
          </cell>
          <cell r="AS166">
            <v>0</v>
          </cell>
          <cell r="AT166">
            <v>0</v>
          </cell>
          <cell r="AU166">
            <v>0</v>
          </cell>
          <cell r="AV166">
            <v>0</v>
          </cell>
          <cell r="AW166">
            <v>0</v>
          </cell>
          <cell r="AX166">
            <v>0</v>
          </cell>
          <cell r="AY166">
            <v>0</v>
          </cell>
          <cell r="AZ166">
            <v>0</v>
          </cell>
          <cell r="BA166">
            <v>0</v>
          </cell>
          <cell r="BB166">
            <v>0</v>
          </cell>
          <cell r="BC166">
            <v>0</v>
          </cell>
          <cell r="BD166">
            <v>0</v>
          </cell>
          <cell r="BE166">
            <v>0</v>
          </cell>
          <cell r="BF166">
            <v>0</v>
          </cell>
        </row>
        <row r="167">
          <cell r="R167">
            <v>0</v>
          </cell>
          <cell r="S167">
            <v>0</v>
          </cell>
          <cell r="T167">
            <v>0</v>
          </cell>
          <cell r="U167">
            <v>0</v>
          </cell>
          <cell r="V167">
            <v>0</v>
          </cell>
          <cell r="W167">
            <v>0</v>
          </cell>
          <cell r="X167">
            <v>0</v>
          </cell>
          <cell r="Y167">
            <v>0</v>
          </cell>
          <cell r="Z167">
            <v>0</v>
          </cell>
          <cell r="AA167">
            <v>0</v>
          </cell>
          <cell r="AB167">
            <v>0</v>
          </cell>
          <cell r="AC167">
            <v>0</v>
          </cell>
          <cell r="AD167">
            <v>0</v>
          </cell>
          <cell r="AE167">
            <v>0</v>
          </cell>
          <cell r="AF167">
            <v>0</v>
          </cell>
          <cell r="AG167">
            <v>0</v>
          </cell>
          <cell r="AH167">
            <v>0</v>
          </cell>
          <cell r="AI167">
            <v>0</v>
          </cell>
          <cell r="AJ167">
            <v>0</v>
          </cell>
          <cell r="AK167">
            <v>0</v>
          </cell>
          <cell r="AL167">
            <v>0</v>
          </cell>
          <cell r="AM167">
            <v>0</v>
          </cell>
          <cell r="AN167">
            <v>0</v>
          </cell>
          <cell r="AO167">
            <v>0</v>
          </cell>
          <cell r="AP167">
            <v>0</v>
          </cell>
          <cell r="AQ167">
            <v>0</v>
          </cell>
          <cell r="AR167">
            <v>0</v>
          </cell>
          <cell r="AS167">
            <v>0</v>
          </cell>
          <cell r="AT167">
            <v>0</v>
          </cell>
          <cell r="AU167">
            <v>0</v>
          </cell>
          <cell r="AV167">
            <v>0</v>
          </cell>
          <cell r="AW167">
            <v>0</v>
          </cell>
          <cell r="AX167">
            <v>0</v>
          </cell>
          <cell r="AY167">
            <v>0</v>
          </cell>
          <cell r="AZ167">
            <v>0</v>
          </cell>
          <cell r="BA167">
            <v>0</v>
          </cell>
          <cell r="BB167">
            <v>0</v>
          </cell>
          <cell r="BC167">
            <v>0</v>
          </cell>
          <cell r="BD167">
            <v>0</v>
          </cell>
          <cell r="BE167">
            <v>0</v>
          </cell>
          <cell r="BF167">
            <v>0</v>
          </cell>
        </row>
        <row r="168">
          <cell r="R168">
            <v>0</v>
          </cell>
          <cell r="S168">
            <v>0</v>
          </cell>
          <cell r="T168">
            <v>0</v>
          </cell>
          <cell r="U168">
            <v>0</v>
          </cell>
          <cell r="V168">
            <v>0</v>
          </cell>
          <cell r="W168">
            <v>0</v>
          </cell>
          <cell r="X168">
            <v>0</v>
          </cell>
          <cell r="Y168">
            <v>0</v>
          </cell>
          <cell r="Z168">
            <v>0</v>
          </cell>
          <cell r="AA168">
            <v>0</v>
          </cell>
          <cell r="AB168">
            <v>0</v>
          </cell>
          <cell r="AC168">
            <v>0</v>
          </cell>
          <cell r="AD168">
            <v>0</v>
          </cell>
          <cell r="AE168">
            <v>0</v>
          </cell>
          <cell r="AF168">
            <v>0</v>
          </cell>
          <cell r="AG168">
            <v>0</v>
          </cell>
          <cell r="AH168">
            <v>0</v>
          </cell>
          <cell r="AI168">
            <v>0</v>
          </cell>
          <cell r="AJ168">
            <v>0</v>
          </cell>
          <cell r="AK168">
            <v>0</v>
          </cell>
          <cell r="AL168">
            <v>0</v>
          </cell>
          <cell r="AM168">
            <v>0</v>
          </cell>
          <cell r="AN168">
            <v>0</v>
          </cell>
          <cell r="AO168">
            <v>0</v>
          </cell>
          <cell r="AP168">
            <v>0</v>
          </cell>
          <cell r="AQ168">
            <v>0</v>
          </cell>
          <cell r="AR168">
            <v>0</v>
          </cell>
          <cell r="AS168">
            <v>0</v>
          </cell>
          <cell r="AT168">
            <v>0</v>
          </cell>
          <cell r="AU168">
            <v>0</v>
          </cell>
          <cell r="AV168">
            <v>0</v>
          </cell>
          <cell r="AW168">
            <v>0</v>
          </cell>
          <cell r="AX168">
            <v>0</v>
          </cell>
          <cell r="AY168">
            <v>0</v>
          </cell>
          <cell r="AZ168">
            <v>0</v>
          </cell>
          <cell r="BA168">
            <v>0</v>
          </cell>
          <cell r="BB168">
            <v>0</v>
          </cell>
          <cell r="BC168">
            <v>0</v>
          </cell>
          <cell r="BD168">
            <v>0</v>
          </cell>
          <cell r="BE168">
            <v>0</v>
          </cell>
          <cell r="BF168">
            <v>0</v>
          </cell>
        </row>
        <row r="169">
          <cell r="R169">
            <v>0</v>
          </cell>
          <cell r="S169">
            <v>0</v>
          </cell>
          <cell r="T169">
            <v>0</v>
          </cell>
          <cell r="U169">
            <v>0</v>
          </cell>
          <cell r="V169">
            <v>0</v>
          </cell>
          <cell r="W169">
            <v>0</v>
          </cell>
          <cell r="X169">
            <v>0</v>
          </cell>
          <cell r="Y169">
            <v>0</v>
          </cell>
          <cell r="Z169">
            <v>0</v>
          </cell>
          <cell r="AA169">
            <v>0</v>
          </cell>
          <cell r="AB169">
            <v>0</v>
          </cell>
          <cell r="AC169">
            <v>0</v>
          </cell>
          <cell r="AD169">
            <v>0</v>
          </cell>
          <cell r="AE169">
            <v>0</v>
          </cell>
          <cell r="AF169">
            <v>0</v>
          </cell>
          <cell r="AG169">
            <v>0</v>
          </cell>
          <cell r="AH169">
            <v>0</v>
          </cell>
          <cell r="AI169">
            <v>0</v>
          </cell>
          <cell r="AJ169">
            <v>0</v>
          </cell>
          <cell r="AK169">
            <v>0</v>
          </cell>
          <cell r="AL169">
            <v>0</v>
          </cell>
          <cell r="AM169">
            <v>0</v>
          </cell>
          <cell r="AN169">
            <v>0</v>
          </cell>
          <cell r="AO169">
            <v>0</v>
          </cell>
          <cell r="AP169">
            <v>0</v>
          </cell>
          <cell r="AQ169">
            <v>0</v>
          </cell>
          <cell r="AR169">
            <v>0</v>
          </cell>
          <cell r="AS169">
            <v>0</v>
          </cell>
          <cell r="AT169">
            <v>0</v>
          </cell>
          <cell r="AU169">
            <v>0</v>
          </cell>
          <cell r="AV169">
            <v>0</v>
          </cell>
          <cell r="AW169">
            <v>0</v>
          </cell>
          <cell r="AX169">
            <v>0</v>
          </cell>
          <cell r="AY169">
            <v>0</v>
          </cell>
          <cell r="AZ169">
            <v>0</v>
          </cell>
          <cell r="BA169">
            <v>0</v>
          </cell>
          <cell r="BB169">
            <v>0</v>
          </cell>
          <cell r="BC169">
            <v>0</v>
          </cell>
          <cell r="BD169">
            <v>0</v>
          </cell>
          <cell r="BE169">
            <v>0</v>
          </cell>
          <cell r="BF169">
            <v>0</v>
          </cell>
        </row>
        <row r="170">
          <cell r="R170">
            <v>0</v>
          </cell>
          <cell r="S170">
            <v>0</v>
          </cell>
          <cell r="T170">
            <v>0</v>
          </cell>
          <cell r="U170">
            <v>0</v>
          </cell>
          <cell r="V170">
            <v>0</v>
          </cell>
          <cell r="W170">
            <v>0</v>
          </cell>
          <cell r="X170">
            <v>0</v>
          </cell>
          <cell r="Y170">
            <v>0</v>
          </cell>
          <cell r="Z170">
            <v>0</v>
          </cell>
          <cell r="AA170">
            <v>0</v>
          </cell>
          <cell r="AB170">
            <v>0</v>
          </cell>
          <cell r="AC170">
            <v>0</v>
          </cell>
          <cell r="AD170">
            <v>0</v>
          </cell>
          <cell r="AE170">
            <v>0</v>
          </cell>
          <cell r="AF170">
            <v>0</v>
          </cell>
          <cell r="AG170">
            <v>0</v>
          </cell>
          <cell r="AH170">
            <v>0</v>
          </cell>
          <cell r="AI170">
            <v>0</v>
          </cell>
          <cell r="AJ170">
            <v>0</v>
          </cell>
          <cell r="AK170">
            <v>0</v>
          </cell>
          <cell r="AL170">
            <v>0</v>
          </cell>
          <cell r="AM170">
            <v>0</v>
          </cell>
          <cell r="AN170">
            <v>0</v>
          </cell>
          <cell r="AO170">
            <v>0</v>
          </cell>
          <cell r="AP170">
            <v>0</v>
          </cell>
          <cell r="AQ170">
            <v>0</v>
          </cell>
          <cell r="AR170">
            <v>0</v>
          </cell>
          <cell r="AS170">
            <v>0</v>
          </cell>
          <cell r="AT170">
            <v>0</v>
          </cell>
          <cell r="AU170">
            <v>0</v>
          </cell>
          <cell r="AV170">
            <v>0</v>
          </cell>
          <cell r="AW170">
            <v>0</v>
          </cell>
          <cell r="AX170">
            <v>0</v>
          </cell>
          <cell r="AY170">
            <v>0</v>
          </cell>
          <cell r="AZ170">
            <v>0</v>
          </cell>
          <cell r="BA170">
            <v>0</v>
          </cell>
          <cell r="BB170">
            <v>0</v>
          </cell>
          <cell r="BC170">
            <v>0</v>
          </cell>
          <cell r="BD170">
            <v>0</v>
          </cell>
          <cell r="BE170">
            <v>0</v>
          </cell>
          <cell r="BF170">
            <v>0</v>
          </cell>
        </row>
        <row r="171">
          <cell r="R171">
            <v>0</v>
          </cell>
          <cell r="S171">
            <v>0</v>
          </cell>
          <cell r="T171">
            <v>0</v>
          </cell>
          <cell r="U171">
            <v>0</v>
          </cell>
          <cell r="V171">
            <v>0</v>
          </cell>
          <cell r="W171">
            <v>0</v>
          </cell>
          <cell r="X171">
            <v>0</v>
          </cell>
          <cell r="Y171">
            <v>0</v>
          </cell>
          <cell r="Z171">
            <v>0</v>
          </cell>
          <cell r="AA171">
            <v>0</v>
          </cell>
          <cell r="AB171">
            <v>0</v>
          </cell>
          <cell r="AC171">
            <v>0</v>
          </cell>
          <cell r="AD171">
            <v>0</v>
          </cell>
          <cell r="AE171">
            <v>0</v>
          </cell>
          <cell r="AF171">
            <v>0</v>
          </cell>
          <cell r="AG171">
            <v>0</v>
          </cell>
          <cell r="AH171">
            <v>0</v>
          </cell>
          <cell r="AI171">
            <v>0</v>
          </cell>
          <cell r="AJ171">
            <v>0</v>
          </cell>
          <cell r="AK171">
            <v>0</v>
          </cell>
          <cell r="AL171">
            <v>0</v>
          </cell>
          <cell r="AM171">
            <v>0</v>
          </cell>
          <cell r="AN171">
            <v>0</v>
          </cell>
          <cell r="AO171">
            <v>0</v>
          </cell>
          <cell r="AP171">
            <v>0</v>
          </cell>
          <cell r="AQ171">
            <v>0</v>
          </cell>
          <cell r="AR171">
            <v>0</v>
          </cell>
          <cell r="AS171">
            <v>0</v>
          </cell>
          <cell r="AT171">
            <v>0</v>
          </cell>
          <cell r="AU171">
            <v>0</v>
          </cell>
          <cell r="AV171">
            <v>0</v>
          </cell>
          <cell r="AW171">
            <v>0</v>
          </cell>
          <cell r="AX171">
            <v>0</v>
          </cell>
          <cell r="AY171">
            <v>0</v>
          </cell>
          <cell r="AZ171">
            <v>0</v>
          </cell>
          <cell r="BA171">
            <v>0</v>
          </cell>
          <cell r="BB171">
            <v>0</v>
          </cell>
          <cell r="BC171">
            <v>0</v>
          </cell>
          <cell r="BD171">
            <v>0</v>
          </cell>
          <cell r="BE171">
            <v>0</v>
          </cell>
          <cell r="BF171">
            <v>0</v>
          </cell>
        </row>
        <row r="172">
          <cell r="R172">
            <v>0</v>
          </cell>
          <cell r="S172">
            <v>0</v>
          </cell>
          <cell r="T172">
            <v>0</v>
          </cell>
          <cell r="U172">
            <v>0</v>
          </cell>
          <cell r="V172">
            <v>0</v>
          </cell>
          <cell r="W172">
            <v>0</v>
          </cell>
          <cell r="X172">
            <v>0</v>
          </cell>
          <cell r="Y172">
            <v>0</v>
          </cell>
          <cell r="Z172">
            <v>0</v>
          </cell>
          <cell r="AA172">
            <v>0</v>
          </cell>
          <cell r="AB172">
            <v>0</v>
          </cell>
          <cell r="AC172">
            <v>0</v>
          </cell>
          <cell r="AD172">
            <v>0</v>
          </cell>
          <cell r="AE172">
            <v>0</v>
          </cell>
          <cell r="AF172">
            <v>0</v>
          </cell>
          <cell r="AG172">
            <v>0</v>
          </cell>
          <cell r="AH172">
            <v>0</v>
          </cell>
          <cell r="AI172">
            <v>0</v>
          </cell>
          <cell r="AJ172">
            <v>0</v>
          </cell>
          <cell r="AK172">
            <v>0</v>
          </cell>
          <cell r="AL172">
            <v>0</v>
          </cell>
          <cell r="AM172">
            <v>0</v>
          </cell>
          <cell r="AN172">
            <v>0</v>
          </cell>
          <cell r="AO172">
            <v>0</v>
          </cell>
          <cell r="AP172">
            <v>0</v>
          </cell>
          <cell r="AQ172">
            <v>0</v>
          </cell>
          <cell r="AR172">
            <v>0</v>
          </cell>
          <cell r="AS172">
            <v>0</v>
          </cell>
          <cell r="AT172">
            <v>0</v>
          </cell>
          <cell r="AU172">
            <v>0</v>
          </cell>
          <cell r="AV172">
            <v>0</v>
          </cell>
          <cell r="AW172">
            <v>0</v>
          </cell>
          <cell r="AX172">
            <v>0</v>
          </cell>
          <cell r="AY172">
            <v>0</v>
          </cell>
          <cell r="AZ172">
            <v>0</v>
          </cell>
          <cell r="BA172">
            <v>0</v>
          </cell>
          <cell r="BB172">
            <v>0</v>
          </cell>
          <cell r="BC172">
            <v>0</v>
          </cell>
          <cell r="BD172">
            <v>0</v>
          </cell>
          <cell r="BE172">
            <v>0</v>
          </cell>
          <cell r="BF172">
            <v>0</v>
          </cell>
        </row>
        <row r="173">
          <cell r="R173">
            <v>0</v>
          </cell>
          <cell r="S173">
            <v>0</v>
          </cell>
          <cell r="T173">
            <v>0</v>
          </cell>
          <cell r="U173">
            <v>0</v>
          </cell>
          <cell r="V173">
            <v>0</v>
          </cell>
          <cell r="W173">
            <v>0</v>
          </cell>
          <cell r="X173">
            <v>0</v>
          </cell>
          <cell r="Y173">
            <v>0</v>
          </cell>
          <cell r="Z173">
            <v>0</v>
          </cell>
          <cell r="AA173">
            <v>0</v>
          </cell>
          <cell r="AB173">
            <v>0</v>
          </cell>
          <cell r="AC173">
            <v>0</v>
          </cell>
          <cell r="AD173">
            <v>0</v>
          </cell>
          <cell r="AE173">
            <v>0</v>
          </cell>
          <cell r="AF173">
            <v>0</v>
          </cell>
          <cell r="AG173">
            <v>0</v>
          </cell>
          <cell r="AH173">
            <v>0</v>
          </cell>
          <cell r="AI173">
            <v>0</v>
          </cell>
          <cell r="AJ173">
            <v>0</v>
          </cell>
          <cell r="AK173">
            <v>0</v>
          </cell>
          <cell r="AL173">
            <v>0</v>
          </cell>
          <cell r="AM173">
            <v>0</v>
          </cell>
          <cell r="AN173">
            <v>0</v>
          </cell>
          <cell r="AO173">
            <v>0</v>
          </cell>
          <cell r="AP173">
            <v>0</v>
          </cell>
          <cell r="AQ173">
            <v>0</v>
          </cell>
          <cell r="AR173">
            <v>0</v>
          </cell>
          <cell r="AS173">
            <v>0</v>
          </cell>
          <cell r="AT173">
            <v>0</v>
          </cell>
          <cell r="AU173">
            <v>0</v>
          </cell>
          <cell r="AV173">
            <v>0</v>
          </cell>
          <cell r="AW173">
            <v>0</v>
          </cell>
          <cell r="AX173">
            <v>0</v>
          </cell>
          <cell r="AY173">
            <v>0</v>
          </cell>
          <cell r="AZ173">
            <v>0</v>
          </cell>
          <cell r="BA173">
            <v>0</v>
          </cell>
          <cell r="BB173">
            <v>0</v>
          </cell>
          <cell r="BC173">
            <v>0</v>
          </cell>
          <cell r="BD173">
            <v>0</v>
          </cell>
          <cell r="BE173">
            <v>0</v>
          </cell>
          <cell r="BF173">
            <v>0</v>
          </cell>
        </row>
        <row r="174">
          <cell r="R174">
            <v>0</v>
          </cell>
          <cell r="S174">
            <v>0</v>
          </cell>
          <cell r="T174">
            <v>0</v>
          </cell>
          <cell r="U174">
            <v>0</v>
          </cell>
          <cell r="V174">
            <v>0</v>
          </cell>
          <cell r="W174">
            <v>0</v>
          </cell>
          <cell r="X174">
            <v>0</v>
          </cell>
          <cell r="Y174">
            <v>0</v>
          </cell>
          <cell r="Z174">
            <v>0</v>
          </cell>
          <cell r="AA174">
            <v>0</v>
          </cell>
          <cell r="AB174">
            <v>0</v>
          </cell>
          <cell r="AC174">
            <v>0</v>
          </cell>
          <cell r="AD174">
            <v>0</v>
          </cell>
          <cell r="AE174">
            <v>0</v>
          </cell>
          <cell r="AF174">
            <v>0</v>
          </cell>
          <cell r="AG174">
            <v>0</v>
          </cell>
          <cell r="AH174">
            <v>0</v>
          </cell>
          <cell r="AI174">
            <v>0</v>
          </cell>
          <cell r="AJ174">
            <v>0</v>
          </cell>
          <cell r="AK174">
            <v>0</v>
          </cell>
          <cell r="AL174">
            <v>0</v>
          </cell>
          <cell r="AM174">
            <v>0</v>
          </cell>
          <cell r="AN174">
            <v>0</v>
          </cell>
          <cell r="AO174">
            <v>0</v>
          </cell>
          <cell r="AP174">
            <v>0</v>
          </cell>
          <cell r="AQ174">
            <v>0</v>
          </cell>
          <cell r="AR174">
            <v>0</v>
          </cell>
          <cell r="AS174">
            <v>0</v>
          </cell>
          <cell r="AT174">
            <v>0</v>
          </cell>
          <cell r="AU174">
            <v>0</v>
          </cell>
          <cell r="AV174">
            <v>0</v>
          </cell>
          <cell r="AW174">
            <v>0</v>
          </cell>
          <cell r="AX174">
            <v>0</v>
          </cell>
          <cell r="AY174">
            <v>0</v>
          </cell>
          <cell r="AZ174">
            <v>0</v>
          </cell>
          <cell r="BA174">
            <v>0</v>
          </cell>
          <cell r="BB174">
            <v>0</v>
          </cell>
          <cell r="BC174">
            <v>0</v>
          </cell>
          <cell r="BD174">
            <v>0</v>
          </cell>
          <cell r="BE174">
            <v>0</v>
          </cell>
          <cell r="BF174">
            <v>0</v>
          </cell>
        </row>
        <row r="175">
          <cell r="R175">
            <v>0</v>
          </cell>
          <cell r="S175">
            <v>0</v>
          </cell>
          <cell r="T175">
            <v>0</v>
          </cell>
          <cell r="U175">
            <v>0</v>
          </cell>
          <cell r="V175">
            <v>0</v>
          </cell>
          <cell r="W175">
            <v>0</v>
          </cell>
          <cell r="X175">
            <v>0</v>
          </cell>
          <cell r="Y175">
            <v>0</v>
          </cell>
          <cell r="Z175">
            <v>0</v>
          </cell>
          <cell r="AA175">
            <v>0</v>
          </cell>
          <cell r="AB175">
            <v>0</v>
          </cell>
          <cell r="AC175">
            <v>0</v>
          </cell>
          <cell r="AD175">
            <v>0</v>
          </cell>
          <cell r="AE175">
            <v>0</v>
          </cell>
          <cell r="AF175">
            <v>0</v>
          </cell>
          <cell r="AG175">
            <v>0</v>
          </cell>
          <cell r="AH175">
            <v>0</v>
          </cell>
          <cell r="AI175">
            <v>0</v>
          </cell>
          <cell r="AJ175">
            <v>0</v>
          </cell>
          <cell r="AK175">
            <v>0</v>
          </cell>
          <cell r="AL175">
            <v>0</v>
          </cell>
          <cell r="AM175">
            <v>0</v>
          </cell>
          <cell r="AN175">
            <v>0</v>
          </cell>
          <cell r="AO175">
            <v>0</v>
          </cell>
          <cell r="AP175">
            <v>0</v>
          </cell>
          <cell r="AQ175">
            <v>0</v>
          </cell>
          <cell r="AR175">
            <v>0</v>
          </cell>
          <cell r="AS175">
            <v>0</v>
          </cell>
          <cell r="AT175">
            <v>0</v>
          </cell>
          <cell r="AU175">
            <v>0</v>
          </cell>
          <cell r="AV175">
            <v>0</v>
          </cell>
          <cell r="AW175">
            <v>0</v>
          </cell>
          <cell r="AX175">
            <v>0</v>
          </cell>
          <cell r="AY175">
            <v>0</v>
          </cell>
          <cell r="AZ175">
            <v>0</v>
          </cell>
          <cell r="BA175">
            <v>0</v>
          </cell>
          <cell r="BB175">
            <v>0</v>
          </cell>
          <cell r="BC175">
            <v>0</v>
          </cell>
          <cell r="BD175">
            <v>0</v>
          </cell>
          <cell r="BE175">
            <v>0</v>
          </cell>
          <cell r="BF175">
            <v>0</v>
          </cell>
        </row>
        <row r="176">
          <cell r="R176">
            <v>0</v>
          </cell>
          <cell r="S176">
            <v>0</v>
          </cell>
          <cell r="T176">
            <v>0</v>
          </cell>
          <cell r="U176">
            <v>0</v>
          </cell>
          <cell r="V176">
            <v>0</v>
          </cell>
          <cell r="W176">
            <v>0</v>
          </cell>
          <cell r="X176">
            <v>0</v>
          </cell>
          <cell r="Y176">
            <v>0</v>
          </cell>
          <cell r="Z176">
            <v>0</v>
          </cell>
          <cell r="AA176">
            <v>0</v>
          </cell>
          <cell r="AB176">
            <v>0</v>
          </cell>
          <cell r="AC176">
            <v>0</v>
          </cell>
          <cell r="AD176">
            <v>0</v>
          </cell>
          <cell r="AE176">
            <v>0</v>
          </cell>
          <cell r="AF176">
            <v>0</v>
          </cell>
          <cell r="AG176">
            <v>0</v>
          </cell>
          <cell r="AH176">
            <v>0</v>
          </cell>
          <cell r="AI176">
            <v>0</v>
          </cell>
          <cell r="AJ176">
            <v>0</v>
          </cell>
          <cell r="AK176">
            <v>0</v>
          </cell>
          <cell r="AL176">
            <v>0</v>
          </cell>
          <cell r="AM176">
            <v>0</v>
          </cell>
          <cell r="AN176">
            <v>0</v>
          </cell>
          <cell r="AO176">
            <v>0</v>
          </cell>
          <cell r="AP176">
            <v>0</v>
          </cell>
          <cell r="AQ176">
            <v>0</v>
          </cell>
          <cell r="AR176">
            <v>0</v>
          </cell>
          <cell r="AS176">
            <v>0</v>
          </cell>
          <cell r="AT176">
            <v>0</v>
          </cell>
          <cell r="AU176">
            <v>0</v>
          </cell>
          <cell r="AV176">
            <v>0</v>
          </cell>
          <cell r="AW176">
            <v>0</v>
          </cell>
          <cell r="AX176">
            <v>0</v>
          </cell>
          <cell r="AY176">
            <v>0</v>
          </cell>
          <cell r="AZ176">
            <v>0</v>
          </cell>
          <cell r="BA176">
            <v>0</v>
          </cell>
          <cell r="BB176">
            <v>0</v>
          </cell>
          <cell r="BC176">
            <v>0</v>
          </cell>
          <cell r="BD176">
            <v>0</v>
          </cell>
          <cell r="BE176">
            <v>0</v>
          </cell>
          <cell r="BF176">
            <v>0</v>
          </cell>
        </row>
        <row r="177">
          <cell r="R177">
            <v>0</v>
          </cell>
          <cell r="S177">
            <v>0</v>
          </cell>
          <cell r="T177">
            <v>0</v>
          </cell>
          <cell r="U177">
            <v>0</v>
          </cell>
          <cell r="V177">
            <v>0</v>
          </cell>
          <cell r="W177">
            <v>0</v>
          </cell>
          <cell r="X177">
            <v>0</v>
          </cell>
          <cell r="Y177">
            <v>0</v>
          </cell>
          <cell r="Z177">
            <v>0</v>
          </cell>
          <cell r="AA177">
            <v>0</v>
          </cell>
          <cell r="AB177">
            <v>0</v>
          </cell>
          <cell r="AC177">
            <v>0</v>
          </cell>
          <cell r="AD177">
            <v>0</v>
          </cell>
          <cell r="AE177">
            <v>0</v>
          </cell>
          <cell r="AF177">
            <v>0</v>
          </cell>
          <cell r="AG177">
            <v>0</v>
          </cell>
          <cell r="AH177">
            <v>0</v>
          </cell>
          <cell r="AI177">
            <v>0</v>
          </cell>
          <cell r="AJ177">
            <v>0</v>
          </cell>
          <cell r="AK177">
            <v>0</v>
          </cell>
          <cell r="AL177">
            <v>0</v>
          </cell>
          <cell r="AM177">
            <v>0</v>
          </cell>
          <cell r="AN177">
            <v>0</v>
          </cell>
          <cell r="AO177">
            <v>0</v>
          </cell>
          <cell r="AP177">
            <v>0</v>
          </cell>
          <cell r="AQ177">
            <v>0</v>
          </cell>
          <cell r="AR177">
            <v>0</v>
          </cell>
          <cell r="AS177">
            <v>0</v>
          </cell>
          <cell r="AT177">
            <v>0</v>
          </cell>
          <cell r="AU177">
            <v>0</v>
          </cell>
          <cell r="AV177">
            <v>0</v>
          </cell>
          <cell r="AW177">
            <v>0</v>
          </cell>
          <cell r="AX177">
            <v>0</v>
          </cell>
          <cell r="AY177">
            <v>0</v>
          </cell>
          <cell r="AZ177">
            <v>0</v>
          </cell>
          <cell r="BA177">
            <v>0</v>
          </cell>
          <cell r="BB177">
            <v>0</v>
          </cell>
          <cell r="BC177">
            <v>0</v>
          </cell>
          <cell r="BD177">
            <v>0</v>
          </cell>
          <cell r="BE177">
            <v>0</v>
          </cell>
          <cell r="BF177">
            <v>0</v>
          </cell>
        </row>
        <row r="178">
          <cell r="R178">
            <v>0</v>
          </cell>
          <cell r="S178">
            <v>0</v>
          </cell>
          <cell r="T178">
            <v>0</v>
          </cell>
          <cell r="U178">
            <v>0</v>
          </cell>
          <cell r="V178">
            <v>0</v>
          </cell>
          <cell r="W178">
            <v>0</v>
          </cell>
          <cell r="X178">
            <v>0</v>
          </cell>
          <cell r="Y178">
            <v>0</v>
          </cell>
          <cell r="Z178">
            <v>0</v>
          </cell>
          <cell r="AA178">
            <v>0</v>
          </cell>
          <cell r="AB178">
            <v>0</v>
          </cell>
          <cell r="AC178">
            <v>0</v>
          </cell>
          <cell r="AD178">
            <v>0</v>
          </cell>
          <cell r="AE178">
            <v>0</v>
          </cell>
          <cell r="AF178">
            <v>0</v>
          </cell>
          <cell r="AG178">
            <v>0</v>
          </cell>
          <cell r="AH178">
            <v>0</v>
          </cell>
          <cell r="AI178">
            <v>0</v>
          </cell>
          <cell r="AJ178">
            <v>0</v>
          </cell>
          <cell r="AK178">
            <v>0</v>
          </cell>
          <cell r="AL178">
            <v>0</v>
          </cell>
          <cell r="AM178">
            <v>0</v>
          </cell>
          <cell r="AN178">
            <v>0</v>
          </cell>
          <cell r="AO178">
            <v>0</v>
          </cell>
          <cell r="AP178">
            <v>0</v>
          </cell>
          <cell r="AQ178">
            <v>0</v>
          </cell>
          <cell r="AR178">
            <v>0</v>
          </cell>
          <cell r="AS178">
            <v>0</v>
          </cell>
          <cell r="AT178">
            <v>0</v>
          </cell>
          <cell r="AU178">
            <v>0</v>
          </cell>
          <cell r="AV178">
            <v>0</v>
          </cell>
          <cell r="AW178">
            <v>0</v>
          </cell>
          <cell r="AX178">
            <v>0</v>
          </cell>
          <cell r="AY178">
            <v>0</v>
          </cell>
          <cell r="AZ178">
            <v>0</v>
          </cell>
          <cell r="BA178">
            <v>0</v>
          </cell>
          <cell r="BB178">
            <v>0</v>
          </cell>
          <cell r="BC178">
            <v>0</v>
          </cell>
          <cell r="BD178">
            <v>0</v>
          </cell>
          <cell r="BE178">
            <v>0</v>
          </cell>
          <cell r="BF178">
            <v>0</v>
          </cell>
        </row>
        <row r="179">
          <cell r="R179">
            <v>0</v>
          </cell>
          <cell r="S179">
            <v>0</v>
          </cell>
          <cell r="T179">
            <v>0</v>
          </cell>
          <cell r="U179">
            <v>0</v>
          </cell>
          <cell r="V179">
            <v>0</v>
          </cell>
          <cell r="W179">
            <v>0</v>
          </cell>
          <cell r="X179">
            <v>0</v>
          </cell>
          <cell r="Y179">
            <v>0</v>
          </cell>
          <cell r="Z179">
            <v>0</v>
          </cell>
          <cell r="AA179">
            <v>0</v>
          </cell>
          <cell r="AB179">
            <v>0</v>
          </cell>
          <cell r="AC179">
            <v>0</v>
          </cell>
          <cell r="AD179">
            <v>0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0</v>
          </cell>
          <cell r="AJ179">
            <v>0</v>
          </cell>
          <cell r="AK179">
            <v>0</v>
          </cell>
          <cell r="AL179">
            <v>0</v>
          </cell>
          <cell r="AM179">
            <v>0</v>
          </cell>
          <cell r="AN179">
            <v>0</v>
          </cell>
          <cell r="AO179">
            <v>0</v>
          </cell>
          <cell r="AP179">
            <v>0</v>
          </cell>
          <cell r="AQ179">
            <v>0</v>
          </cell>
          <cell r="AR179">
            <v>0</v>
          </cell>
          <cell r="AS179">
            <v>0</v>
          </cell>
          <cell r="AT179">
            <v>0</v>
          </cell>
          <cell r="AU179">
            <v>0</v>
          </cell>
          <cell r="AV179">
            <v>0</v>
          </cell>
          <cell r="AW179">
            <v>0</v>
          </cell>
          <cell r="AX179">
            <v>0</v>
          </cell>
          <cell r="AY179">
            <v>0</v>
          </cell>
          <cell r="AZ179">
            <v>0</v>
          </cell>
          <cell r="BA179">
            <v>0</v>
          </cell>
          <cell r="BB179">
            <v>0</v>
          </cell>
          <cell r="BC179">
            <v>0</v>
          </cell>
          <cell r="BD179">
            <v>0</v>
          </cell>
          <cell r="BE179">
            <v>0</v>
          </cell>
          <cell r="BF179">
            <v>0</v>
          </cell>
        </row>
      </sheetData>
      <sheetData sheetId="4"/>
      <sheetData sheetId="5"/>
      <sheetData sheetId="6"/>
      <sheetData sheetId="7"/>
      <sheetData sheetId="8">
        <row r="2">
          <cell r="AF2" t="str">
            <v>FORCE</v>
          </cell>
        </row>
        <row r="3">
          <cell r="AC3" t="str">
            <v>ANATOP_REF_CLK_24M</v>
          </cell>
        </row>
        <row r="4">
          <cell r="AC4" t="str">
            <v>ANATOP_REF_CLK_32K</v>
          </cell>
          <cell r="AF4">
            <v>0</v>
          </cell>
        </row>
        <row r="5">
          <cell r="AC5" t="str">
            <v>ANATOP_TESTI[</v>
          </cell>
          <cell r="AF5" t="str">
            <v>sjc.sjc_gpucr1_reg[31]</v>
          </cell>
        </row>
        <row r="6">
          <cell r="AC6" t="str">
            <v>ANATOP_TESTO[</v>
          </cell>
          <cell r="AF6" t="str">
            <v>sjc.sjc_gpucr1_reg[31]</v>
          </cell>
        </row>
        <row r="7">
          <cell r="AC7" t="str">
            <v>ANATOP_USBPHY1_TSTI_TX_DN</v>
          </cell>
          <cell r="AF7">
            <v>0</v>
          </cell>
        </row>
        <row r="8">
          <cell r="AC8" t="str">
            <v>ANATOP_USBPHY1_TSTI_TX_DP</v>
          </cell>
          <cell r="AF8">
            <v>0</v>
          </cell>
        </row>
        <row r="9">
          <cell r="AC9" t="str">
            <v>ANATOP_USBPHY1_TSTI_TX_EN</v>
          </cell>
          <cell r="AF9">
            <v>0</v>
          </cell>
        </row>
        <row r="10">
          <cell r="AC10" t="str">
            <v>ANATOP_USBPHY1_TSTI_TX_HIZ</v>
          </cell>
          <cell r="AF10">
            <v>0</v>
          </cell>
        </row>
        <row r="11">
          <cell r="AC11" t="str">
            <v>ANATOP_USBPHY1_TSTI_TX_HS_MODE</v>
          </cell>
          <cell r="AF11">
            <v>0</v>
          </cell>
        </row>
        <row r="12">
          <cell r="AC12" t="str">
            <v>ANATOP_USBPHY1_TSTI_TX_LS_MODE</v>
          </cell>
          <cell r="AF12">
            <v>0</v>
          </cell>
        </row>
        <row r="13">
          <cell r="AC13" t="str">
            <v>ANATOP_USBPHY1_TSTO_PLL_CLK20DIV</v>
          </cell>
          <cell r="AF13">
            <v>0</v>
          </cell>
        </row>
        <row r="14">
          <cell r="AC14" t="str">
            <v>ANATOP_USBPHY1_TSTO_RX_DISCON_DET</v>
          </cell>
          <cell r="AF14">
            <v>0</v>
          </cell>
        </row>
        <row r="15">
          <cell r="AC15" t="str">
            <v>ANATOP_USBPHY1_TSTO_RX_FS_RXD</v>
          </cell>
          <cell r="AF15">
            <v>0</v>
          </cell>
        </row>
        <row r="16">
          <cell r="AC16" t="str">
            <v>ANATOP_USBPHY1_TSTO_RX_HS_RXD</v>
          </cell>
          <cell r="AF16">
            <v>0</v>
          </cell>
        </row>
        <row r="17">
          <cell r="AC17" t="str">
            <v>ANATOP_USBPHY1_TSTO_RX_SQUELCH</v>
          </cell>
          <cell r="AF17">
            <v>0</v>
          </cell>
        </row>
        <row r="18">
          <cell r="AC18" t="str">
            <v>ANATOP_USBPHY2_TSTO_PLL_CLK20DIV</v>
          </cell>
          <cell r="AF18">
            <v>0</v>
          </cell>
        </row>
        <row r="19">
          <cell r="AC19" t="str">
            <v>ANATOP_USBPHY2_TSTO_RX_DISCON_DET</v>
          </cell>
          <cell r="AF19">
            <v>0</v>
          </cell>
        </row>
        <row r="20">
          <cell r="AC20" t="str">
            <v>ANATOP_USBPHY2_TSTO_RX_FS_RXD</v>
          </cell>
          <cell r="AF20">
            <v>0</v>
          </cell>
        </row>
        <row r="21">
          <cell r="AC21" t="str">
            <v>ANATOP_USBPHY2_TSTO_RX_HS_RXD</v>
          </cell>
          <cell r="AF21">
            <v>0</v>
          </cell>
        </row>
        <row r="22">
          <cell r="AC22" t="str">
            <v>ANATOP_USBPHY2_TSTO_RX_SQUELCH</v>
          </cell>
          <cell r="AF22">
            <v>0</v>
          </cell>
        </row>
        <row r="23">
          <cell r="AC23" t="str">
            <v>CAAM_RNG_OSC_OBS</v>
          </cell>
          <cell r="AF23">
            <v>0</v>
          </cell>
        </row>
        <row r="24">
          <cell r="AC24" t="str">
            <v>CAN_RX</v>
          </cell>
          <cell r="AF24">
            <v>0</v>
          </cell>
        </row>
        <row r="25">
          <cell r="AC25" t="str">
            <v>CAN_TX</v>
          </cell>
          <cell r="AF25">
            <v>0</v>
          </cell>
        </row>
        <row r="26">
          <cell r="AC26" t="str">
            <v>CCMSRCGPCMIX_EXT_CLK1</v>
          </cell>
          <cell r="AF26">
            <v>0</v>
          </cell>
        </row>
        <row r="27">
          <cell r="AC27" t="str">
            <v>CCMSRCGPCMIX_EXT_CLK2</v>
          </cell>
          <cell r="AF27">
            <v>0</v>
          </cell>
        </row>
        <row r="28">
          <cell r="AC28" t="str">
            <v>CCMSRCGPCMIX_EXT_CLK3</v>
          </cell>
          <cell r="AF28">
            <v>0</v>
          </cell>
        </row>
        <row r="29">
          <cell r="AC29" t="str">
            <v>CCMSRCGPCMIX_EXT_CLK4</v>
          </cell>
          <cell r="AF29">
            <v>0</v>
          </cell>
        </row>
        <row r="30">
          <cell r="AC30" t="str">
            <v>CCMSRCGPCMIX_CLKO1</v>
          </cell>
          <cell r="AF30">
            <v>0</v>
          </cell>
        </row>
        <row r="31">
          <cell r="AC31" t="str">
            <v>CCMSRCGPCMIX_CLKO2</v>
          </cell>
          <cell r="AF31">
            <v>0</v>
          </cell>
        </row>
        <row r="32">
          <cell r="AC32" t="str">
            <v>CCMSRCGPCMIX_CCM_PMIC_READY</v>
          </cell>
          <cell r="AF32">
            <v>0</v>
          </cell>
        </row>
        <row r="33">
          <cell r="AC33" t="str">
            <v>CCMSRCGPCMIX_CCM_PMIC_STBY_REQ</v>
          </cell>
          <cell r="AF33">
            <v>0</v>
          </cell>
        </row>
        <row r="34">
          <cell r="AC34" t="str">
            <v>CCMSRCGPCMIX_REF_EN_B</v>
          </cell>
          <cell r="AF34">
            <v>0</v>
          </cell>
        </row>
        <row r="35">
          <cell r="AC35" t="str">
            <v>CCMSRCGPCMIX_OUT0</v>
          </cell>
          <cell r="AF35">
            <v>0</v>
          </cell>
        </row>
        <row r="36">
          <cell r="AC36" t="str">
            <v>CCMSRCGPCMIX_OUT1</v>
          </cell>
          <cell r="AF36">
            <v>0</v>
          </cell>
        </row>
        <row r="37">
          <cell r="AC37" t="str">
            <v>CCMSRCGPCMIX_OUT2</v>
          </cell>
          <cell r="AF37">
            <v>0</v>
          </cell>
        </row>
        <row r="38">
          <cell r="AC38" t="str">
            <v>CCMSRCGPCMIX_OBSERVE0</v>
          </cell>
          <cell r="AF38">
            <v>0</v>
          </cell>
        </row>
        <row r="39">
          <cell r="AC39" t="str">
            <v>CCMSRCGPCMIX_OBSERVE1</v>
          </cell>
          <cell r="AF39">
            <v>0</v>
          </cell>
        </row>
        <row r="40">
          <cell r="AC40" t="str">
            <v>CCMSRCGPCMIX_OBSERVE2</v>
          </cell>
          <cell r="AF40">
            <v>0</v>
          </cell>
        </row>
        <row r="41">
          <cell r="AC41" t="str">
            <v>CCM_PLL1_BYP</v>
          </cell>
          <cell r="AF41" t="str">
            <v>sjc.sjc_pllbr_reg[0]</v>
          </cell>
        </row>
        <row r="42">
          <cell r="AC42" t="str">
            <v>CCM_PLL2_BYP</v>
          </cell>
          <cell r="AF42" t="str">
            <v>sjc.sjc_pllbr_reg[1]</v>
          </cell>
        </row>
        <row r="43">
          <cell r="AC43" t="str">
            <v>CCM_PLL3_BYP</v>
          </cell>
          <cell r="AF43" t="str">
            <v>sjc.sjc_pllbr_reg[2]</v>
          </cell>
        </row>
        <row r="44">
          <cell r="AC44" t="str">
            <v>CCMSRCGPCMIX_STOP</v>
          </cell>
          <cell r="AF44">
            <v>0</v>
          </cell>
        </row>
        <row r="45">
          <cell r="AC45" t="str">
            <v>CCMSRCGPCMIX_WAIT</v>
          </cell>
          <cell r="AF45">
            <v>0</v>
          </cell>
        </row>
        <row r="46">
          <cell r="AC46" t="str">
            <v>CORESIGHT_EVENTI</v>
          </cell>
          <cell r="AF46">
            <v>0</v>
          </cell>
        </row>
        <row r="47">
          <cell r="AC47" t="str">
            <v>CORESIGHT_EVENTO</v>
          </cell>
          <cell r="AF47">
            <v>0</v>
          </cell>
        </row>
        <row r="48">
          <cell r="AC48" t="str">
            <v>CORESIGHT_TRACE[</v>
          </cell>
          <cell r="AF48">
            <v>0</v>
          </cell>
        </row>
        <row r="49">
          <cell r="AC49" t="str">
            <v>CORESIGHT_TRACE[</v>
          </cell>
          <cell r="AF49">
            <v>0</v>
          </cell>
        </row>
        <row r="50">
          <cell r="AC50" t="str">
            <v>CORESIGHT_TRACE_CLK</v>
          </cell>
          <cell r="AF50">
            <v>0</v>
          </cell>
        </row>
        <row r="51">
          <cell r="AC51" t="str">
            <v>CORESIGHT_TRACE_CTL</v>
          </cell>
          <cell r="AF51">
            <v>0</v>
          </cell>
        </row>
        <row r="52">
          <cell r="AC52" t="str">
            <v>CPU_M4_EVENTI</v>
          </cell>
          <cell r="AF52">
            <v>0</v>
          </cell>
        </row>
        <row r="53">
          <cell r="AC53" t="str">
            <v>CPU_M4_EVENTO</v>
          </cell>
          <cell r="AF53">
            <v>0</v>
          </cell>
        </row>
        <row r="54">
          <cell r="AC54" t="str">
            <v>CPU_M4_TRACE[</v>
          </cell>
          <cell r="AF54">
            <v>0</v>
          </cell>
        </row>
        <row r="55">
          <cell r="AC55" t="str">
            <v>CPU_M4_TRACE_CLK</v>
          </cell>
          <cell r="AF55">
            <v>0</v>
          </cell>
        </row>
        <row r="56">
          <cell r="AC56" t="str">
            <v>CPU_M4_TRACE_SWO</v>
          </cell>
          <cell r="AF56">
            <v>0</v>
          </cell>
        </row>
        <row r="57">
          <cell r="AC57" t="str">
            <v>CPU_M4_NMI</v>
          </cell>
          <cell r="AF57">
            <v>0</v>
          </cell>
        </row>
        <row r="58">
          <cell r="AC58" t="str">
            <v>CSU_TD</v>
          </cell>
          <cell r="AF58">
            <v>0</v>
          </cell>
        </row>
        <row r="59">
          <cell r="AC59" t="str">
            <v>CSU_CSU_ALARM_AUT[</v>
          </cell>
          <cell r="AF59">
            <v>0</v>
          </cell>
        </row>
        <row r="60">
          <cell r="AC60" t="str">
            <v>CSU_CSU_INT_DEB</v>
          </cell>
          <cell r="AF60">
            <v>0</v>
          </cell>
        </row>
        <row r="61">
          <cell r="AC61" t="str">
            <v>DCIC_OUT</v>
          </cell>
          <cell r="AF61">
            <v>0</v>
          </cell>
        </row>
        <row r="62">
          <cell r="AC62" t="str">
            <v>ENET_1588_EVENT0_IN</v>
          </cell>
          <cell r="AF62">
            <v>0</v>
          </cell>
        </row>
        <row r="63">
          <cell r="AC63" t="str">
            <v>ENET_1588_EVENT0_OUT</v>
          </cell>
          <cell r="AF63">
            <v>0</v>
          </cell>
        </row>
        <row r="64">
          <cell r="AC64" t="str">
            <v>ENET_1588_EVENT1_IN</v>
          </cell>
          <cell r="AF64">
            <v>0</v>
          </cell>
        </row>
        <row r="65">
          <cell r="AC65" t="str">
            <v>ENET_1588_EVENT1_OUT</v>
          </cell>
          <cell r="AF65">
            <v>0</v>
          </cell>
        </row>
        <row r="66">
          <cell r="AC66" t="str">
            <v>ENET_1588_EVENT2_IN</v>
          </cell>
          <cell r="AF66">
            <v>0</v>
          </cell>
        </row>
        <row r="67">
          <cell r="AC67" t="str">
            <v>ENET_1588_EVENT2_OUT</v>
          </cell>
          <cell r="AF67">
            <v>0</v>
          </cell>
        </row>
        <row r="68">
          <cell r="AC68" t="str">
            <v>ENET_1588_EVENT3_IN</v>
          </cell>
          <cell r="AF68">
            <v>0</v>
          </cell>
        </row>
        <row r="69">
          <cell r="AC69" t="str">
            <v>ENET_1588_EVENT3_OUT</v>
          </cell>
          <cell r="AF69">
            <v>0</v>
          </cell>
        </row>
        <row r="70">
          <cell r="AC70" t="str">
            <v>#ANATOP_REF_CLK_24M</v>
          </cell>
          <cell r="AF70" t="str">
            <v>sjc.sjc_gpucr1_reg[31]</v>
          </cell>
        </row>
        <row r="71">
          <cell r="AC71" t="str">
            <v>#ENET_ENET_REF_CLK1</v>
          </cell>
          <cell r="AF71" t="str">
            <v>sjc.sjc_gpucr1_reg[31]</v>
          </cell>
        </row>
        <row r="72">
          <cell r="AC72" t="str">
            <v>#ENET_ENET_REF_CLK2</v>
          </cell>
          <cell r="AF72" t="str">
            <v>sjc.sjc_gpucr1_reg[31]</v>
          </cell>
        </row>
        <row r="73">
          <cell r="AC73" t="str">
            <v>CCMSRCGPCMIX_ENET_REF_CLK3</v>
          </cell>
        </row>
        <row r="74">
          <cell r="AC74" t="str">
            <v>ENET_ENET_REF_CLK1</v>
          </cell>
        </row>
        <row r="75">
          <cell r="AC75" t="str">
            <v>ENET_ENET_REF_CLK2</v>
          </cell>
        </row>
        <row r="76">
          <cell r="AC76" t="str">
            <v>ENET_COL</v>
          </cell>
          <cell r="AF76">
            <v>0</v>
          </cell>
        </row>
        <row r="77">
          <cell r="AC77" t="str">
            <v>ENET_CRS</v>
          </cell>
          <cell r="AF77">
            <v>0</v>
          </cell>
        </row>
        <row r="78">
          <cell r="AC78" t="str">
            <v>ENET_MDC</v>
          </cell>
          <cell r="AF78">
            <v>0</v>
          </cell>
        </row>
        <row r="79">
          <cell r="AC79" t="str">
            <v>ENET_MDIO</v>
          </cell>
          <cell r="AF79">
            <v>0</v>
          </cell>
        </row>
        <row r="80">
          <cell r="AC80" t="str">
            <v>#ENET_RX_DATA0</v>
          </cell>
          <cell r="AF80">
            <v>0</v>
          </cell>
        </row>
        <row r="81">
          <cell r="AC81" t="str">
            <v>#ENET_RX_DATA1</v>
          </cell>
          <cell r="AF81">
            <v>0</v>
          </cell>
        </row>
        <row r="82">
          <cell r="AC82" t="str">
            <v>#ENET_RX_DATA2</v>
          </cell>
          <cell r="AF82">
            <v>0</v>
          </cell>
        </row>
        <row r="83">
          <cell r="AC83" t="str">
            <v>#ENET_RX_DATA3</v>
          </cell>
          <cell r="AF83">
            <v>0</v>
          </cell>
        </row>
        <row r="84">
          <cell r="AC84" t="str">
            <v>ENET_RGMII_TXC</v>
          </cell>
          <cell r="AF84">
            <v>0</v>
          </cell>
        </row>
        <row r="85">
          <cell r="AC85" t="str">
            <v>ENET_RGMII_RXC</v>
          </cell>
          <cell r="AF85">
            <v>0</v>
          </cell>
        </row>
        <row r="86">
          <cell r="AC86" t="str">
            <v>ENET_RGMII_RXD0</v>
          </cell>
          <cell r="AF86">
            <v>0</v>
          </cell>
        </row>
        <row r="87">
          <cell r="AC87" t="str">
            <v>ENET_RGMII_RXD1</v>
          </cell>
          <cell r="AF87">
            <v>0</v>
          </cell>
        </row>
        <row r="88">
          <cell r="AC88" t="str">
            <v>ENET_RGMII_RXD2</v>
          </cell>
          <cell r="AF88">
            <v>0</v>
          </cell>
        </row>
        <row r="89">
          <cell r="AC89" t="str">
            <v>ENET_RGMII_RXD3</v>
          </cell>
          <cell r="AF89">
            <v>0</v>
          </cell>
        </row>
        <row r="90">
          <cell r="AC90" t="str">
            <v>ENET_RGMII_RX_CTL</v>
          </cell>
          <cell r="AF90">
            <v>0</v>
          </cell>
        </row>
        <row r="91">
          <cell r="AC91" t="str">
            <v>ENET_RGMII_TXD0</v>
          </cell>
          <cell r="AF91">
            <v>0</v>
          </cell>
        </row>
        <row r="92">
          <cell r="AC92" t="str">
            <v>ENET_RGMII_TXD1</v>
          </cell>
          <cell r="AF92">
            <v>0</v>
          </cell>
        </row>
        <row r="93">
          <cell r="AC93" t="str">
            <v>ENET_RGMII_TXD2</v>
          </cell>
          <cell r="AF93">
            <v>0</v>
          </cell>
        </row>
        <row r="94">
          <cell r="AC94" t="str">
            <v>ENET_RGMII_TXD3</v>
          </cell>
          <cell r="AF94">
            <v>0</v>
          </cell>
        </row>
        <row r="95">
          <cell r="AC95" t="str">
            <v>ENET_RGMII_TX_CTL</v>
          </cell>
          <cell r="AF95">
            <v>0</v>
          </cell>
        </row>
        <row r="96">
          <cell r="AC96" t="str">
            <v>ENET_RX_CLK</v>
          </cell>
          <cell r="AF96">
            <v>0</v>
          </cell>
        </row>
        <row r="97">
          <cell r="AC97" t="str">
            <v>ENET_RX_EN</v>
          </cell>
          <cell r="AF97">
            <v>0</v>
          </cell>
        </row>
        <row r="98">
          <cell r="AC98" t="str">
            <v>ENET_RX_ER</v>
          </cell>
          <cell r="AF98">
            <v>0</v>
          </cell>
        </row>
        <row r="99">
          <cell r="AC99" t="str">
            <v>#ENET_TX_DATA0</v>
          </cell>
          <cell r="AF99">
            <v>0</v>
          </cell>
        </row>
        <row r="100">
          <cell r="AC100" t="str">
            <v>#ENET_TX_DATA1</v>
          </cell>
          <cell r="AF100">
            <v>0</v>
          </cell>
        </row>
        <row r="101">
          <cell r="AC101" t="str">
            <v>#ENET_TX_DATA2</v>
          </cell>
          <cell r="AF101">
            <v>0</v>
          </cell>
        </row>
        <row r="102">
          <cell r="AC102" t="str">
            <v>#ENET_TX_DATA3</v>
          </cell>
          <cell r="AF102">
            <v>0</v>
          </cell>
        </row>
        <row r="103">
          <cell r="AC103" t="str">
            <v>ENET_TX_CLK</v>
          </cell>
          <cell r="AF103">
            <v>0</v>
          </cell>
        </row>
        <row r="104">
          <cell r="AC104" t="str">
            <v>ENET_TX_EN</v>
          </cell>
          <cell r="AF104">
            <v>0</v>
          </cell>
        </row>
        <row r="105">
          <cell r="AC105" t="str">
            <v>ENET_TX_ER</v>
          </cell>
          <cell r="AF105">
            <v>0</v>
          </cell>
        </row>
        <row r="106">
          <cell r="AC106" t="str">
            <v>EPIT_OUT</v>
          </cell>
          <cell r="AF106">
            <v>0</v>
          </cell>
        </row>
        <row r="107">
          <cell r="AC107" t="str">
            <v>FTM_CH[</v>
          </cell>
          <cell r="AF107">
            <v>0</v>
          </cell>
        </row>
        <row r="108">
          <cell r="AC108" t="str">
            <v>FTM_PHA</v>
          </cell>
          <cell r="AF108">
            <v>0</v>
          </cell>
        </row>
        <row r="109">
          <cell r="AC109" t="str">
            <v>FTM_PHB</v>
          </cell>
          <cell r="AF109">
            <v>0</v>
          </cell>
        </row>
        <row r="110">
          <cell r="AC110" t="str">
            <v>GPIO_IO00</v>
          </cell>
          <cell r="AF110">
            <v>0</v>
          </cell>
        </row>
        <row r="111">
          <cell r="AC111" t="str">
            <v>GPIO_IO01</v>
          </cell>
          <cell r="AF111">
            <v>0</v>
          </cell>
        </row>
        <row r="112">
          <cell r="AC112" t="str">
            <v>GPIO_IO02</v>
          </cell>
          <cell r="AF112">
            <v>0</v>
          </cell>
        </row>
        <row r="113">
          <cell r="AC113" t="str">
            <v>GPIO_IO03</v>
          </cell>
          <cell r="AF113">
            <v>0</v>
          </cell>
        </row>
        <row r="114">
          <cell r="AC114" t="str">
            <v>GPIO_IO04</v>
          </cell>
          <cell r="AF114">
            <v>0</v>
          </cell>
        </row>
        <row r="115">
          <cell r="AC115" t="str">
            <v>GPIO_IO05</v>
          </cell>
          <cell r="AF115">
            <v>0</v>
          </cell>
        </row>
        <row r="116">
          <cell r="AC116" t="str">
            <v>GPIO_IO06</v>
          </cell>
          <cell r="AF116">
            <v>0</v>
          </cell>
        </row>
        <row r="117">
          <cell r="AC117" t="str">
            <v>GPIO_IO07</v>
          </cell>
          <cell r="AF117">
            <v>0</v>
          </cell>
        </row>
        <row r="118">
          <cell r="AC118" t="str">
            <v>GPIO_IO08</v>
          </cell>
          <cell r="AF118">
            <v>0</v>
          </cell>
        </row>
        <row r="119">
          <cell r="AC119" t="str">
            <v>GPIO_IO09</v>
          </cell>
          <cell r="AF119">
            <v>0</v>
          </cell>
        </row>
        <row r="120">
          <cell r="AC120" t="str">
            <v>GPIO_IO10</v>
          </cell>
          <cell r="AF120">
            <v>0</v>
          </cell>
        </row>
        <row r="121">
          <cell r="AC121" t="str">
            <v>GPIO_IO11</v>
          </cell>
          <cell r="AF121">
            <v>0</v>
          </cell>
        </row>
        <row r="122">
          <cell r="AC122" t="str">
            <v>GPIO_IO12</v>
          </cell>
          <cell r="AF122">
            <v>0</v>
          </cell>
        </row>
        <row r="123">
          <cell r="AC123" t="str">
            <v>GPIO_IO13</v>
          </cell>
          <cell r="AF123">
            <v>0</v>
          </cell>
        </row>
        <row r="124">
          <cell r="AC124" t="str">
            <v>GPIO_IO14</v>
          </cell>
          <cell r="AF124">
            <v>0</v>
          </cell>
        </row>
        <row r="125">
          <cell r="AC125" t="str">
            <v>GPIO_IO15</v>
          </cell>
          <cell r="AF125">
            <v>0</v>
          </cell>
        </row>
        <row r="126">
          <cell r="AC126" t="str">
            <v>GPIO_IO16</v>
          </cell>
          <cell r="AF126">
            <v>0</v>
          </cell>
        </row>
        <row r="127">
          <cell r="AC127" t="str">
            <v>GPIO_IO17</v>
          </cell>
          <cell r="AF127">
            <v>0</v>
          </cell>
        </row>
        <row r="128">
          <cell r="AC128" t="str">
            <v>GPIO_IO18</v>
          </cell>
          <cell r="AF128">
            <v>0</v>
          </cell>
        </row>
        <row r="129">
          <cell r="AC129" t="str">
            <v>GPIO_IO19</v>
          </cell>
          <cell r="AF129">
            <v>0</v>
          </cell>
        </row>
        <row r="130">
          <cell r="AC130" t="str">
            <v>GPIO_IO20</v>
          </cell>
          <cell r="AF130">
            <v>0</v>
          </cell>
        </row>
        <row r="131">
          <cell r="AC131" t="str">
            <v>GPIO_IO21</v>
          </cell>
          <cell r="AF131">
            <v>0</v>
          </cell>
        </row>
        <row r="132">
          <cell r="AC132" t="str">
            <v>GPIO_IO22</v>
          </cell>
          <cell r="AF132">
            <v>0</v>
          </cell>
        </row>
        <row r="133">
          <cell r="AC133" t="str">
            <v>GPIO_IO23</v>
          </cell>
          <cell r="AF133">
            <v>0</v>
          </cell>
        </row>
        <row r="134">
          <cell r="AC134" t="str">
            <v>GPIO_IO24</v>
          </cell>
          <cell r="AF134">
            <v>0</v>
          </cell>
        </row>
        <row r="135">
          <cell r="AC135" t="str">
            <v>GPIO_IO25</v>
          </cell>
          <cell r="AF135">
            <v>0</v>
          </cell>
        </row>
        <row r="136">
          <cell r="AC136" t="str">
            <v>GPIO_IO26</v>
          </cell>
          <cell r="AF136">
            <v>0</v>
          </cell>
        </row>
        <row r="137">
          <cell r="AC137" t="str">
            <v>GPIO_IO27</v>
          </cell>
          <cell r="AF137">
            <v>0</v>
          </cell>
        </row>
        <row r="138">
          <cell r="AC138" t="str">
            <v>GPIO_IO28</v>
          </cell>
          <cell r="AF138">
            <v>0</v>
          </cell>
        </row>
        <row r="139">
          <cell r="AC139" t="str">
            <v>GPIO_IO29</v>
          </cell>
          <cell r="AF139">
            <v>0</v>
          </cell>
        </row>
        <row r="140">
          <cell r="AC140" t="str">
            <v>GPIO_IO30</v>
          </cell>
          <cell r="AF140">
            <v>0</v>
          </cell>
        </row>
        <row r="141">
          <cell r="AC141" t="str">
            <v>GPIO_IO31</v>
          </cell>
          <cell r="AF141">
            <v>0</v>
          </cell>
        </row>
        <row r="142">
          <cell r="AC142" t="str">
            <v>GPT_CAPTURE1</v>
          </cell>
          <cell r="AF142">
            <v>0</v>
          </cell>
        </row>
        <row r="143">
          <cell r="AC143" t="str">
            <v>GPT_CAPTURE2</v>
          </cell>
          <cell r="AF143">
            <v>0</v>
          </cell>
        </row>
        <row r="144">
          <cell r="AC144" t="str">
            <v>GPT_CLK</v>
          </cell>
          <cell r="AF144">
            <v>0</v>
          </cell>
        </row>
        <row r="145">
          <cell r="AC145" t="str">
            <v>GPT_COMPARE1</v>
          </cell>
          <cell r="AF145">
            <v>0</v>
          </cell>
        </row>
        <row r="146">
          <cell r="AC146" t="str">
            <v>GPT_COMPARE2</v>
          </cell>
          <cell r="AF146">
            <v>0</v>
          </cell>
        </row>
        <row r="147">
          <cell r="AC147" t="str">
            <v>GPT_COMPARE3</v>
          </cell>
          <cell r="AF147">
            <v>0</v>
          </cell>
        </row>
        <row r="148">
          <cell r="AC148" t="str">
            <v>I2C_SCL</v>
          </cell>
          <cell r="AF148">
            <v>0</v>
          </cell>
        </row>
        <row r="149">
          <cell r="AC149" t="str">
            <v>I2C_SDA</v>
          </cell>
          <cell r="AF149">
            <v>0</v>
          </cell>
        </row>
        <row r="150">
          <cell r="AC150" t="str">
            <v>KPP_COL0</v>
          </cell>
          <cell r="AF150">
            <v>0</v>
          </cell>
        </row>
        <row r="151">
          <cell r="AC151" t="str">
            <v>KPP_COL1</v>
          </cell>
          <cell r="AF151">
            <v>0</v>
          </cell>
        </row>
        <row r="152">
          <cell r="AC152" t="str">
            <v>KPP_COL2</v>
          </cell>
          <cell r="AF152">
            <v>0</v>
          </cell>
        </row>
        <row r="153">
          <cell r="AC153" t="str">
            <v>KPP_COL3</v>
          </cell>
          <cell r="AF153">
            <v>0</v>
          </cell>
        </row>
        <row r="154">
          <cell r="AC154" t="str">
            <v>KPP_COL4</v>
          </cell>
          <cell r="AF154">
            <v>0</v>
          </cell>
        </row>
        <row r="155">
          <cell r="AC155" t="str">
            <v>KPP_COL5</v>
          </cell>
          <cell r="AF155">
            <v>0</v>
          </cell>
        </row>
        <row r="156">
          <cell r="AC156" t="str">
            <v>KPP_COL6</v>
          </cell>
          <cell r="AF156">
            <v>0</v>
          </cell>
        </row>
        <row r="157">
          <cell r="AC157" t="str">
            <v>KPP_COL7</v>
          </cell>
          <cell r="AF157">
            <v>0</v>
          </cell>
        </row>
        <row r="158">
          <cell r="AC158" t="str">
            <v>KPP_ROW[</v>
          </cell>
          <cell r="AF158">
            <v>0</v>
          </cell>
        </row>
        <row r="159">
          <cell r="AC159" t="str">
            <v>DDR_ADDR[</v>
          </cell>
          <cell r="AF159">
            <v>0</v>
          </cell>
        </row>
        <row r="160">
          <cell r="AC160" t="str">
            <v>DDR_CAS_B</v>
          </cell>
          <cell r="AF160">
            <v>0</v>
          </cell>
        </row>
        <row r="161">
          <cell r="AC161" t="str">
            <v>DDR_CS0_B</v>
          </cell>
          <cell r="AF161">
            <v>0</v>
          </cell>
        </row>
        <row r="162">
          <cell r="AC162" t="str">
            <v>DDR_CS1_B</v>
          </cell>
          <cell r="AF162">
            <v>0</v>
          </cell>
        </row>
        <row r="163">
          <cell r="AC163" t="str">
            <v>DDR_DATA[</v>
          </cell>
          <cell r="AF163">
            <v>0</v>
          </cell>
        </row>
        <row r="164">
          <cell r="AC164" t="str">
            <v>DDR_DQM[</v>
          </cell>
          <cell r="AF164">
            <v>0</v>
          </cell>
        </row>
        <row r="165">
          <cell r="AC165" t="str">
            <v>DDR_ODT[</v>
          </cell>
          <cell r="AF165">
            <v>0</v>
          </cell>
        </row>
        <row r="166">
          <cell r="AC166" t="str">
            <v>DDR_RAS_B</v>
          </cell>
          <cell r="AF166">
            <v>0</v>
          </cell>
        </row>
        <row r="167">
          <cell r="AC167" t="str">
            <v>DDR_RESET</v>
          </cell>
          <cell r="AF167">
            <v>0</v>
          </cell>
        </row>
        <row r="168">
          <cell r="AC168" t="str">
            <v>DDR_SDBA[</v>
          </cell>
          <cell r="AF168">
            <v>0</v>
          </cell>
        </row>
        <row r="169">
          <cell r="AC169" t="str">
            <v>DDR_SDCKE[</v>
          </cell>
          <cell r="AF169">
            <v>0</v>
          </cell>
        </row>
        <row r="170">
          <cell r="AC170" t="str">
            <v>DDR_SDCLK0</v>
          </cell>
          <cell r="AF170">
            <v>0</v>
          </cell>
        </row>
        <row r="171">
          <cell r="AC171" t="str">
            <v>DDR_SDQS[</v>
          </cell>
          <cell r="AF171">
            <v>0</v>
          </cell>
        </row>
        <row r="172">
          <cell r="AC172" t="str">
            <v>DDR_SDWE_B</v>
          </cell>
          <cell r="AF172">
            <v>0</v>
          </cell>
        </row>
        <row r="173">
          <cell r="AC173" t="str">
            <v>OBSERVE_MUX_OBSERVE_INT_OUT0</v>
          </cell>
          <cell r="AF173">
            <v>0</v>
          </cell>
        </row>
        <row r="174">
          <cell r="AC174" t="str">
            <v>OBSERVE_MUX_OBSERVE_INT_OUT1</v>
          </cell>
          <cell r="AF174">
            <v>0</v>
          </cell>
        </row>
        <row r="175">
          <cell r="AC175" t="str">
            <v>OBSERVE_MUX_OBSERVE_INT_OUT2</v>
          </cell>
          <cell r="AF175">
            <v>0</v>
          </cell>
        </row>
        <row r="176">
          <cell r="AC176" t="str">
            <v>OBSERVE_MUX_OBSERVE_INT_OUT3</v>
          </cell>
          <cell r="AF176">
            <v>0</v>
          </cell>
        </row>
        <row r="177">
          <cell r="AC177" t="str">
            <v>OBSERVE_MUX_OBSERVE_INT_OUT4</v>
          </cell>
          <cell r="AF177">
            <v>0</v>
          </cell>
        </row>
        <row r="178">
          <cell r="AC178" t="str">
            <v>OCOTP_CTRL_WRAPPER_FUSE_LATCHED</v>
          </cell>
          <cell r="AF178" t="str">
            <v>sjc.sjc_gpucr3_reg[14]</v>
          </cell>
        </row>
        <row r="179">
          <cell r="AC179" t="str">
            <v>OSC32K_32K_OUT</v>
          </cell>
          <cell r="AF179">
            <v>0</v>
          </cell>
        </row>
        <row r="180">
          <cell r="AC180" t="str">
            <v>PCIE_CTRL_DIAG_STATUS_MUX[</v>
          </cell>
          <cell r="AF180">
            <v>0</v>
          </cell>
        </row>
        <row r="181">
          <cell r="AC181" t="str">
            <v>PCIE_PHY_DTB[</v>
          </cell>
          <cell r="AF181">
            <v>0</v>
          </cell>
        </row>
        <row r="182">
          <cell r="AC182" t="str">
            <v>PCIE_PHY_TCK</v>
          </cell>
          <cell r="AF182" t="str">
            <v>sjc.sjc_gpucr2_reg[31]</v>
          </cell>
        </row>
        <row r="183">
          <cell r="AC183" t="str">
            <v>PCIE_PHY_TDI</v>
          </cell>
          <cell r="AF183" t="str">
            <v>sjc.sjc_gpucr2_reg[31]</v>
          </cell>
        </row>
        <row r="184">
          <cell r="AC184" t="str">
            <v>PCIE_PHY_TDO</v>
          </cell>
          <cell r="AF184" t="str">
            <v>sjc.sjc_gpucr2_reg[31]</v>
          </cell>
        </row>
        <row r="185">
          <cell r="AC185" t="str">
            <v>PCIE_PHY_TMS</v>
          </cell>
          <cell r="AF185" t="str">
            <v>sjc.sjc_gpucr2_reg[31]</v>
          </cell>
        </row>
        <row r="186">
          <cell r="AC186" t="str">
            <v>TPSMP_BUS_HADDR[</v>
          </cell>
          <cell r="AF186" t="str">
            <v>sjc.sjc_gpucr1_reg[11]</v>
          </cell>
        </row>
        <row r="187">
          <cell r="AC187" t="str">
            <v>TPSMP_BUS_HBURST[</v>
          </cell>
          <cell r="AF187" t="str">
            <v>sjc.sjc_gpucr1_reg[11]</v>
          </cell>
        </row>
        <row r="188">
          <cell r="AC188" t="str">
            <v>TPSMP_BUS_HMASTLOCK</v>
          </cell>
          <cell r="AF188" t="str">
            <v>sjc.sjc_gpucr1_reg[11]</v>
          </cell>
        </row>
        <row r="189">
          <cell r="AC189" t="str">
            <v>TPSMP_BUS_HPROT[</v>
          </cell>
          <cell r="AF189" t="str">
            <v>sjc.sjc_gpucr1_reg[11]</v>
          </cell>
        </row>
        <row r="190">
          <cell r="AC190" t="str">
            <v>TPSMP_BUS_HREADYOUT</v>
          </cell>
          <cell r="AF190" t="str">
            <v>sjc.sjc_gpucr1_reg[11]</v>
          </cell>
        </row>
        <row r="191">
          <cell r="AC191" t="str">
            <v>TPSMP_BUS_HRESP</v>
          </cell>
          <cell r="AF191" t="str">
            <v>sjc.sjc_gpucr1_reg[11]</v>
          </cell>
        </row>
        <row r="192">
          <cell r="AC192" t="str">
            <v>TPSMP_BUS_HSIZE[</v>
          </cell>
          <cell r="AF192" t="str">
            <v>sjc.sjc_gpucr1_reg[11]</v>
          </cell>
        </row>
        <row r="193">
          <cell r="AC193" t="str">
            <v>TPSMP_BUS_HWRITE</v>
          </cell>
          <cell r="AF193" t="str">
            <v>sjc.sjc_gpucr1_reg[11]</v>
          </cell>
        </row>
        <row r="194">
          <cell r="AC194" t="str">
            <v>TPSMP_CLK</v>
          </cell>
          <cell r="AF194" t="str">
            <v>sjc.sjc_gpucr1_reg[11]</v>
          </cell>
        </row>
        <row r="195">
          <cell r="AC195" t="str">
            <v>TPSMP_HDATA[</v>
          </cell>
          <cell r="AF195" t="str">
            <v>sjc.sjc_gpucr1_reg[11]</v>
          </cell>
        </row>
        <row r="196">
          <cell r="AC196" t="str">
            <v>TPSMP_HDATA_DIR</v>
          </cell>
          <cell r="AF196" t="str">
            <v>sjc.sjc_gpucr1_reg[11]</v>
          </cell>
        </row>
        <row r="197">
          <cell r="AC197" t="str">
            <v>TPSMP_HTRANS[</v>
          </cell>
          <cell r="AF197" t="str">
            <v>sjc.sjc_gpucr1_reg[11]</v>
          </cell>
        </row>
        <row r="198">
          <cell r="AC198" t="str">
            <v>PWM_OUT</v>
          </cell>
          <cell r="AF198">
            <v>0</v>
          </cell>
        </row>
        <row r="199">
          <cell r="AC199" t="str">
            <v>NAND_ALE</v>
          </cell>
          <cell r="AF199">
            <v>0</v>
          </cell>
        </row>
        <row r="200">
          <cell r="AC200" t="str">
            <v>NAND_CE0_B</v>
          </cell>
          <cell r="AF200">
            <v>0</v>
          </cell>
        </row>
        <row r="201">
          <cell r="AC201" t="str">
            <v>NAND_CE1_B</v>
          </cell>
          <cell r="AF201">
            <v>0</v>
          </cell>
        </row>
        <row r="202">
          <cell r="AC202" t="str">
            <v>NAND_CE2_B</v>
          </cell>
          <cell r="AF202">
            <v>0</v>
          </cell>
        </row>
        <row r="203">
          <cell r="AC203" t="str">
            <v>NAND_CE3_B</v>
          </cell>
          <cell r="AF203">
            <v>0</v>
          </cell>
        </row>
        <row r="204">
          <cell r="AC204" t="str">
            <v>NAND_CE4_B</v>
          </cell>
          <cell r="AF204">
            <v>0</v>
          </cell>
        </row>
        <row r="205">
          <cell r="AC205" t="str">
            <v>NAND_CE5_B</v>
          </cell>
          <cell r="AF205">
            <v>0</v>
          </cell>
        </row>
        <row r="206">
          <cell r="AC206" t="str">
            <v>NAND_CE6_B</v>
          </cell>
          <cell r="AF206">
            <v>0</v>
          </cell>
        </row>
        <row r="207">
          <cell r="AC207" t="str">
            <v>NAND_CE7_B</v>
          </cell>
          <cell r="AF207">
            <v>0</v>
          </cell>
        </row>
        <row r="208">
          <cell r="AC208" t="str">
            <v>NAND_CLE</v>
          </cell>
          <cell r="AF208">
            <v>0</v>
          </cell>
        </row>
        <row r="209">
          <cell r="AC209" t="str">
            <v>NAND_DATA00</v>
          </cell>
          <cell r="AF209">
            <v>0</v>
          </cell>
        </row>
        <row r="210">
          <cell r="AC210" t="str">
            <v>NAND_DATA01</v>
          </cell>
          <cell r="AF210">
            <v>0</v>
          </cell>
        </row>
        <row r="211">
          <cell r="AC211" t="str">
            <v>NAND_DATA02</v>
          </cell>
          <cell r="AF211">
            <v>0</v>
          </cell>
        </row>
        <row r="212">
          <cell r="AC212" t="str">
            <v>NAND_DATA03</v>
          </cell>
          <cell r="AF212">
            <v>0</v>
          </cell>
        </row>
        <row r="213">
          <cell r="AC213" t="str">
            <v>NAND_DATA04</v>
          </cell>
          <cell r="AF213">
            <v>0</v>
          </cell>
        </row>
        <row r="214">
          <cell r="AC214" t="str">
            <v>NAND_DATA05</v>
          </cell>
          <cell r="AF214">
            <v>0</v>
          </cell>
        </row>
        <row r="215">
          <cell r="AC215" t="str">
            <v>NAND_DATA06</v>
          </cell>
          <cell r="AF215">
            <v>0</v>
          </cell>
        </row>
        <row r="216">
          <cell r="AC216" t="str">
            <v>NAND_DATA07</v>
          </cell>
          <cell r="AF216">
            <v>0</v>
          </cell>
        </row>
        <row r="217">
          <cell r="AC217" t="str">
            <v>NAND_DATA08</v>
          </cell>
          <cell r="AF217">
            <v>0</v>
          </cell>
        </row>
        <row r="218">
          <cell r="AC218" t="str">
            <v>NAND_DATA09</v>
          </cell>
          <cell r="AF218">
            <v>0</v>
          </cell>
        </row>
        <row r="219">
          <cell r="AC219" t="str">
            <v>NAND_DATA10</v>
          </cell>
          <cell r="AF219">
            <v>0</v>
          </cell>
        </row>
        <row r="220">
          <cell r="AC220" t="str">
            <v>NAND_DATA11</v>
          </cell>
          <cell r="AF220">
            <v>0</v>
          </cell>
        </row>
        <row r="221">
          <cell r="AC221" t="str">
            <v>NAND_DATA12</v>
          </cell>
          <cell r="AF221">
            <v>0</v>
          </cell>
        </row>
        <row r="222">
          <cell r="AC222" t="str">
            <v>NAND_DATA13</v>
          </cell>
          <cell r="AF222">
            <v>0</v>
          </cell>
        </row>
        <row r="223">
          <cell r="AC223" t="str">
            <v>NAND_DATA14</v>
          </cell>
          <cell r="AF223">
            <v>0</v>
          </cell>
        </row>
        <row r="224">
          <cell r="AC224" t="str">
            <v>NAND_DATA15</v>
          </cell>
          <cell r="AF224">
            <v>0</v>
          </cell>
        </row>
        <row r="225">
          <cell r="AC225" t="str">
            <v>NAND_DQS</v>
          </cell>
          <cell r="AF225">
            <v>0</v>
          </cell>
        </row>
        <row r="226">
          <cell r="AC226" t="str">
            <v>NAND_WP_B</v>
          </cell>
          <cell r="AF226">
            <v>0</v>
          </cell>
        </row>
        <row r="227">
          <cell r="AC227" t="str">
            <v>NAND_RE_B</v>
          </cell>
          <cell r="AF227">
            <v>0</v>
          </cell>
        </row>
        <row r="228">
          <cell r="AC228" t="str">
            <v>NAND_WE_B</v>
          </cell>
          <cell r="AF228">
            <v>0</v>
          </cell>
        </row>
        <row r="229">
          <cell r="AC229" t="str">
            <v>NAND_READY_B</v>
          </cell>
          <cell r="AF229">
            <v>0</v>
          </cell>
        </row>
        <row r="230">
          <cell r="AC230" t="str">
            <v>NAND_READY1</v>
          </cell>
          <cell r="AF230">
            <v>0</v>
          </cell>
        </row>
        <row r="231">
          <cell r="AC231" t="str">
            <v>NAND_READY2</v>
          </cell>
          <cell r="AF231">
            <v>0</v>
          </cell>
        </row>
        <row r="232">
          <cell r="AC232" t="str">
            <v>NAND_READY3</v>
          </cell>
          <cell r="AF232">
            <v>0</v>
          </cell>
        </row>
        <row r="233">
          <cell r="AC233" t="str">
            <v>NAND_READY4</v>
          </cell>
          <cell r="AF233">
            <v>0</v>
          </cell>
        </row>
        <row r="234">
          <cell r="AC234" t="str">
            <v>NAND_READY5</v>
          </cell>
          <cell r="AF234">
            <v>0</v>
          </cell>
        </row>
        <row r="235">
          <cell r="AC235" t="str">
            <v>NAND_READY6</v>
          </cell>
          <cell r="AF235">
            <v>0</v>
          </cell>
        </row>
        <row r="236">
          <cell r="AC236" t="str">
            <v>NAND_READY7</v>
          </cell>
          <cell r="AF236">
            <v>0</v>
          </cell>
        </row>
        <row r="237">
          <cell r="AC237" t="str">
            <v>SDMA_DEBUG_BUS_DEVICE[</v>
          </cell>
          <cell r="AF237">
            <v>0</v>
          </cell>
        </row>
        <row r="238">
          <cell r="AC238" t="str">
            <v>SDMA_DEBUG_BUS_ERROR</v>
          </cell>
          <cell r="AF238">
            <v>0</v>
          </cell>
        </row>
        <row r="239">
          <cell r="AC239" t="str">
            <v>SDMA_DEBUG_BUS_RWB</v>
          </cell>
          <cell r="AF239">
            <v>0</v>
          </cell>
        </row>
        <row r="240">
          <cell r="AC240" t="str">
            <v>SDMA_DEBUG_CORE_RUN</v>
          </cell>
          <cell r="AF240">
            <v>0</v>
          </cell>
        </row>
        <row r="241">
          <cell r="AC241" t="str">
            <v>SDMA_DEBUG_CORE_STATE[</v>
          </cell>
          <cell r="AF241">
            <v>0</v>
          </cell>
        </row>
        <row r="242">
          <cell r="AC242" t="str">
            <v>SDMA_DEBUG_EVENT_CHANNEL[</v>
          </cell>
          <cell r="AF242">
            <v>0</v>
          </cell>
        </row>
        <row r="243">
          <cell r="AC243" t="str">
            <v>SDMA_DEBUG_EVENT_CHANNEL_SEL</v>
          </cell>
          <cell r="AF243">
            <v>0</v>
          </cell>
        </row>
        <row r="244">
          <cell r="AC244" t="str">
            <v>SDMA_DEBUG_EVT_CHN_LINES[</v>
          </cell>
          <cell r="AF244">
            <v>0</v>
          </cell>
        </row>
        <row r="245">
          <cell r="AC245" t="str">
            <v>SDMA_DEBUG_MATCHED_DMBUS</v>
          </cell>
          <cell r="AF245">
            <v>0</v>
          </cell>
        </row>
        <row r="246">
          <cell r="AC246" t="str">
            <v>SDMA_DEBUG_MODE</v>
          </cell>
          <cell r="AF246">
            <v>0</v>
          </cell>
        </row>
        <row r="247">
          <cell r="AC247" t="str">
            <v>SDMA_DEBUG_PC[</v>
          </cell>
          <cell r="AF247">
            <v>0</v>
          </cell>
        </row>
        <row r="248">
          <cell r="AC248" t="str">
            <v>SDMA_DEBUG_RTBUFFER_WRITE</v>
          </cell>
          <cell r="AF248">
            <v>0</v>
          </cell>
        </row>
        <row r="249">
          <cell r="AC249" t="str">
            <v>SDMA_DEBUG_YIELD</v>
          </cell>
          <cell r="AF249">
            <v>0</v>
          </cell>
        </row>
        <row r="250">
          <cell r="AC250" t="str">
            <v>SDMA_EXT_EVENT0</v>
          </cell>
          <cell r="AF250">
            <v>0</v>
          </cell>
        </row>
        <row r="251">
          <cell r="AC251" t="str">
            <v>SDMA_EXT_EVENT1</v>
          </cell>
          <cell r="AF251">
            <v>0</v>
          </cell>
        </row>
        <row r="252">
          <cell r="AC252" t="str">
            <v>SJC_DE_B</v>
          </cell>
          <cell r="AF252" t="str">
            <v>sjc.sjc_gpucr1_reg[30]</v>
          </cell>
        </row>
        <row r="253">
          <cell r="AC253" t="str">
            <v>SJC_DONE</v>
          </cell>
          <cell r="AF253">
            <v>0</v>
          </cell>
        </row>
        <row r="254">
          <cell r="AC254" t="str">
            <v>SJC_FAIL</v>
          </cell>
          <cell r="AF254">
            <v>0</v>
          </cell>
        </row>
        <row r="255">
          <cell r="AC255" t="str">
            <v>SJC_ACTIVE</v>
          </cell>
          <cell r="AF255" t="str">
            <v>ccmsrcgpcmix.src_system_rst</v>
          </cell>
        </row>
        <row r="256">
          <cell r="AC256" t="str">
            <v>#SJC_MODE</v>
          </cell>
          <cell r="AF256">
            <v>0</v>
          </cell>
        </row>
        <row r="257">
          <cell r="AC257" t="str">
            <v>#SJC_TCK</v>
          </cell>
          <cell r="AF257">
            <v>0</v>
          </cell>
        </row>
        <row r="258">
          <cell r="AC258" t="str">
            <v>#SJC_TDI</v>
          </cell>
          <cell r="AF258">
            <v>0</v>
          </cell>
        </row>
        <row r="259">
          <cell r="AC259" t="str">
            <v>#SJC_TDO</v>
          </cell>
          <cell r="AF259">
            <v>0</v>
          </cell>
        </row>
        <row r="260">
          <cell r="AC260" t="str">
            <v>#SJC_TMS</v>
          </cell>
          <cell r="AF260">
            <v>0</v>
          </cell>
        </row>
        <row r="261">
          <cell r="AC261" t="str">
            <v>#SJC_TRSTB</v>
          </cell>
          <cell r="AF261">
            <v>0</v>
          </cell>
        </row>
        <row r="262">
          <cell r="AC262" t="str">
            <v>#CJTAGC_TCK</v>
          </cell>
          <cell r="AF262">
            <v>0</v>
          </cell>
        </row>
        <row r="263">
          <cell r="AC263" t="str">
            <v>#CJTAGC_TDI</v>
          </cell>
          <cell r="AF263">
            <v>0</v>
          </cell>
        </row>
        <row r="264">
          <cell r="AC264" t="str">
            <v>#CJTAGC_TDO</v>
          </cell>
          <cell r="AF264">
            <v>0</v>
          </cell>
        </row>
        <row r="265">
          <cell r="AC265" t="str">
            <v>#CJTAGC_TMS</v>
          </cell>
          <cell r="AF265">
            <v>0</v>
          </cell>
        </row>
        <row r="266">
          <cell r="AC266" t="str">
            <v>#CJTAGC_TRSTB</v>
          </cell>
          <cell r="AF266">
            <v>0</v>
          </cell>
        </row>
        <row r="267">
          <cell r="AC267" t="str">
            <v>CJTAG_WRAPPER_MODE</v>
          </cell>
          <cell r="AF267">
            <v>0</v>
          </cell>
        </row>
        <row r="268">
          <cell r="AC268" t="str">
            <v>CJTAG_WRAPPER_TCK</v>
          </cell>
          <cell r="AF268">
            <v>0</v>
          </cell>
        </row>
        <row r="269">
          <cell r="AC269" t="str">
            <v>CJTAG_WRAPPER_TDI</v>
          </cell>
          <cell r="AF269">
            <v>0</v>
          </cell>
        </row>
        <row r="270">
          <cell r="AC270" t="str">
            <v>CJTAG_WRAPPER_TDO</v>
          </cell>
          <cell r="AF270">
            <v>0</v>
          </cell>
        </row>
        <row r="271">
          <cell r="AC271" t="str">
            <v>CJTAG_WRAPPER_TMS</v>
          </cell>
          <cell r="AF271">
            <v>0</v>
          </cell>
        </row>
        <row r="272">
          <cell r="AC272" t="str">
            <v>CJTAG_WRAPPER_TRSTB</v>
          </cell>
          <cell r="AF272">
            <v>0</v>
          </cell>
        </row>
        <row r="273">
          <cell r="AC273" t="str">
            <v>SNVS_HP_WRAPPER_VIO_5</v>
          </cell>
          <cell r="AF273" t="str">
            <v>snvs_hp_wrapper.snvs_sec_vio_in_5_en</v>
          </cell>
        </row>
        <row r="274">
          <cell r="AC274" t="str">
            <v>SNVS_HP_WRAPPER_VIO_5_CTL</v>
          </cell>
          <cell r="AF274">
            <v>0</v>
          </cell>
        </row>
        <row r="275">
          <cell r="AC275" t="str">
            <v>SNVS_LP_WRAPPER_TAMPER0</v>
          </cell>
          <cell r="AF275">
            <v>0</v>
          </cell>
        </row>
        <row r="276">
          <cell r="AC276" t="str">
            <v>SNVS_LP_WRAPPER_TAMPER1</v>
          </cell>
          <cell r="AF276">
            <v>0</v>
          </cell>
        </row>
        <row r="277">
          <cell r="AC277" t="str">
            <v>SNVS_LP_WRAPPER_TAMPER2</v>
          </cell>
          <cell r="AF277">
            <v>0</v>
          </cell>
        </row>
        <row r="278">
          <cell r="AC278" t="str">
            <v>SNVS_LP_WRAPPER_TAMPER3</v>
          </cell>
          <cell r="AF278">
            <v>0</v>
          </cell>
        </row>
        <row r="279">
          <cell r="AC279" t="str">
            <v>SNVS_LP_WRAPPER_TAMPER4</v>
          </cell>
          <cell r="AF279">
            <v>0</v>
          </cell>
        </row>
        <row r="280">
          <cell r="AC280" t="str">
            <v>SNVS_LP_WRAPPER_TAMPER5</v>
          </cell>
          <cell r="AF280">
            <v>0</v>
          </cell>
        </row>
        <row r="281">
          <cell r="AC281" t="str">
            <v>SNVS_LP_WRAPPER_TAMPER6</v>
          </cell>
          <cell r="AF281">
            <v>0</v>
          </cell>
        </row>
        <row r="282">
          <cell r="AC282" t="str">
            <v>SNVS_LP_WRAPPER_TAMPER7</v>
          </cell>
          <cell r="AF282">
            <v>0</v>
          </cell>
        </row>
        <row r="283">
          <cell r="AC283" t="str">
            <v>SNVS_LP_WRAPPER_TAMPER8</v>
          </cell>
          <cell r="AF283">
            <v>0</v>
          </cell>
        </row>
        <row r="284">
          <cell r="AC284" t="str">
            <v>SNVS_LP_WRAPPER_TAMPER9</v>
          </cell>
          <cell r="AF284">
            <v>0</v>
          </cell>
        </row>
        <row r="285">
          <cell r="AC285" t="str">
            <v>SNVS_LP_WRAPPER_PMIC_ON_REQ</v>
          </cell>
          <cell r="AF285">
            <v>0</v>
          </cell>
        </row>
        <row r="286">
          <cell r="AC286" t="str">
            <v>SNVS_LP_WRAPPER_SNVS_ALARM_AUT[</v>
          </cell>
          <cell r="AF286">
            <v>0</v>
          </cell>
        </row>
        <row r="287">
          <cell r="AC287" t="str">
            <v>SNVS_LP_WRAPPER_BTN</v>
          </cell>
          <cell r="AF287">
            <v>0</v>
          </cell>
        </row>
        <row r="288">
          <cell r="AC288" t="str">
            <v>CCMSRCGPCMIX_BOOT_MODE1</v>
          </cell>
          <cell r="AF288">
            <v>0</v>
          </cell>
        </row>
        <row r="289">
          <cell r="AC289" t="str">
            <v>CCMSRCGPCMIX_BOOT_MODE0</v>
          </cell>
          <cell r="AF289">
            <v>0</v>
          </cell>
        </row>
        <row r="290">
          <cell r="AC290" t="str">
            <v>CCMSRCGPCMIX_TEST_MODE[</v>
          </cell>
          <cell r="AF290">
            <v>0</v>
          </cell>
        </row>
        <row r="291">
          <cell r="AC291" t="str">
            <v>CCMSRCGPCMIX_BOOT_CFG[</v>
          </cell>
          <cell r="AF291" t="str">
            <v>ccmsrcgpcmix.src_system_rst</v>
          </cell>
        </row>
        <row r="292">
          <cell r="AC292" t="str">
            <v>CCMSRCGPCMIX_INT_BOOT</v>
          </cell>
          <cell r="AF292" t="str">
            <v>ccmsrcgpcmix.src_system_rst</v>
          </cell>
        </row>
        <row r="293">
          <cell r="AC293" t="str">
            <v>CCMSRCGPCMIX_POR_B</v>
          </cell>
          <cell r="AF293">
            <v>0</v>
          </cell>
        </row>
        <row r="294">
          <cell r="AC294" t="str">
            <v>CCMSRCGPCMIX_RESET_B</v>
          </cell>
          <cell r="AF294">
            <v>0</v>
          </cell>
        </row>
        <row r="295">
          <cell r="AC295" t="str">
            <v>CCMSRCGPCMIX_ANY_PU_RESET</v>
          </cell>
          <cell r="AF295" t="str">
            <v>ccmsrcgpcmix.src_system_rst</v>
          </cell>
        </row>
        <row r="296">
          <cell r="AC296" t="str">
            <v>CCMSRCGPCMIX_EARLY_RESET</v>
          </cell>
          <cell r="AF296" t="str">
            <v>sjc.sjc_gpucr3_reg[14]</v>
          </cell>
        </row>
        <row r="297">
          <cell r="AC297" t="str">
            <v>CCMSRCGPCMIX_SYSTEM_RESET</v>
          </cell>
          <cell r="AF297" t="str">
            <v>sjc.sjc_gpucr3_reg[14]</v>
          </cell>
        </row>
        <row r="298">
          <cell r="AC298" t="str">
            <v>CCMSRCGPCMIX_TESTER_ACK</v>
          </cell>
          <cell r="AF298" t="str">
            <v>~ccmsrcgpcmix.src_en_wakeupmix_system_clk</v>
          </cell>
        </row>
        <row r="299">
          <cell r="AC299" t="str">
            <v>CCMSRCGPCMIX_CA7_RESET[</v>
          </cell>
          <cell r="AF299">
            <v>0</v>
          </cell>
        </row>
        <row r="300">
          <cell r="AC300" t="str">
            <v>TCU_TEST_MODE</v>
          </cell>
          <cell r="AF300">
            <v>0</v>
          </cell>
        </row>
        <row r="301">
          <cell r="AC301" t="str">
            <v>TCU_BOOT_MODE[</v>
          </cell>
          <cell r="AF301">
            <v>0</v>
          </cell>
        </row>
        <row r="302">
          <cell r="AC302" t="str">
            <v>TCU_TDI</v>
          </cell>
          <cell r="AF302">
            <v>0</v>
          </cell>
        </row>
        <row r="303">
          <cell r="AC303" t="str">
            <v>TCU_RESET_B</v>
          </cell>
          <cell r="AF303">
            <v>0</v>
          </cell>
        </row>
        <row r="304">
          <cell r="AC304" t="str">
            <v>UART_CTS_B</v>
          </cell>
          <cell r="AF304">
            <v>0</v>
          </cell>
        </row>
        <row r="305">
          <cell r="AC305" t="str">
            <v>UART_DCD_B</v>
          </cell>
          <cell r="AF305">
            <v>0</v>
          </cell>
        </row>
        <row r="306">
          <cell r="AC306" t="str">
            <v>UART_DSR_B</v>
          </cell>
          <cell r="AF306">
            <v>0</v>
          </cell>
        </row>
        <row r="307">
          <cell r="AC307" t="str">
            <v>UART_DTR_B</v>
          </cell>
          <cell r="AF307">
            <v>0</v>
          </cell>
        </row>
        <row r="308">
          <cell r="AC308" t="str">
            <v>UART_RI_B</v>
          </cell>
          <cell r="AF308">
            <v>0</v>
          </cell>
        </row>
        <row r="309">
          <cell r="AC309" t="str">
            <v>UART_RTS_B</v>
          </cell>
          <cell r="AF309">
            <v>0</v>
          </cell>
        </row>
        <row r="310">
          <cell r="AC310" t="str">
            <v>UART_RX_DATA</v>
          </cell>
          <cell r="AF310">
            <v>0</v>
          </cell>
        </row>
        <row r="311">
          <cell r="AC311" t="str">
            <v>UART_TX_DATA</v>
          </cell>
          <cell r="AF311">
            <v>0</v>
          </cell>
        </row>
        <row r="312">
          <cell r="AC312" t="str">
            <v>USDHC_CD_B</v>
          </cell>
          <cell r="AF312">
            <v>0</v>
          </cell>
        </row>
        <row r="313">
          <cell r="AC313" t="str">
            <v>USDHC_CLK</v>
          </cell>
          <cell r="AF313">
            <v>0</v>
          </cell>
        </row>
        <row r="314">
          <cell r="AC314" t="str">
            <v>USDHC_CMD</v>
          </cell>
          <cell r="AF314">
            <v>0</v>
          </cell>
        </row>
        <row r="315">
          <cell r="AC315" t="str">
            <v>USDHC_DATA0</v>
          </cell>
          <cell r="AF315">
            <v>0</v>
          </cell>
        </row>
        <row r="316">
          <cell r="AC316" t="str">
            <v>USDHC_DATA1</v>
          </cell>
          <cell r="AF316">
            <v>0</v>
          </cell>
        </row>
        <row r="317">
          <cell r="AC317" t="str">
            <v>USDHC_DATA2</v>
          </cell>
          <cell r="AF317">
            <v>0</v>
          </cell>
        </row>
        <row r="318">
          <cell r="AC318" t="str">
            <v>USDHC_DATA3</v>
          </cell>
          <cell r="AF318">
            <v>0</v>
          </cell>
        </row>
        <row r="319">
          <cell r="AC319" t="str">
            <v>USDHC_DATA4</v>
          </cell>
          <cell r="AF319">
            <v>0</v>
          </cell>
        </row>
        <row r="320">
          <cell r="AC320" t="str">
            <v>USDHC_DATA5</v>
          </cell>
          <cell r="AF320">
            <v>0</v>
          </cell>
        </row>
        <row r="321">
          <cell r="AC321" t="str">
            <v>USDHC_DATA6</v>
          </cell>
          <cell r="AF321">
            <v>0</v>
          </cell>
        </row>
        <row r="322">
          <cell r="AC322" t="str">
            <v>USDHC_DATA7</v>
          </cell>
          <cell r="AF322">
            <v>0</v>
          </cell>
        </row>
        <row r="323">
          <cell r="AC323" t="str">
            <v>USDHC_LCTL</v>
          </cell>
          <cell r="AF323">
            <v>0</v>
          </cell>
        </row>
        <row r="324">
          <cell r="AC324" t="str">
            <v>USDHC_STROBE</v>
          </cell>
          <cell r="AF324">
            <v>0</v>
          </cell>
        </row>
        <row r="325">
          <cell r="AC325" t="str">
            <v>USDHC_RESET_B</v>
          </cell>
          <cell r="AF325">
            <v>0</v>
          </cell>
        </row>
        <row r="326">
          <cell r="AC326" t="str">
            <v>USDHC_RESET</v>
          </cell>
          <cell r="AF326">
            <v>0</v>
          </cell>
        </row>
        <row r="327">
          <cell r="AC327" t="str">
            <v>USDHC_VSELECT</v>
          </cell>
          <cell r="AF327">
            <v>0</v>
          </cell>
        </row>
        <row r="328">
          <cell r="AC328" t="str">
            <v>USDHC_WP</v>
          </cell>
          <cell r="AF328">
            <v>0</v>
          </cell>
        </row>
        <row r="329">
          <cell r="AC329" t="str">
            <v>USDHC_DEBUG[</v>
          </cell>
          <cell r="AF329">
            <v>0</v>
          </cell>
        </row>
        <row r="330">
          <cell r="AC330" t="str">
            <v>WDOG_WDOG_B</v>
          </cell>
          <cell r="AF330">
            <v>0</v>
          </cell>
        </row>
        <row r="331">
          <cell r="AC331" t="str">
            <v>WDOG_WDOG_RST_B_DEB</v>
          </cell>
          <cell r="AF331">
            <v>0</v>
          </cell>
        </row>
        <row r="332">
          <cell r="AC332" t="str">
            <v>WDOG_WDOG_ANY</v>
          </cell>
          <cell r="AF332">
            <v>0</v>
          </cell>
        </row>
        <row r="333">
          <cell r="AC333" t="str">
            <v>USB_OTG1_ID</v>
          </cell>
          <cell r="AF333">
            <v>0</v>
          </cell>
        </row>
        <row r="334">
          <cell r="AC334" t="str">
            <v>USB_OTG2_ID</v>
          </cell>
          <cell r="AF334">
            <v>0</v>
          </cell>
        </row>
        <row r="335">
          <cell r="AC335" t="str">
            <v>USB_H1_PWR_WAKE</v>
          </cell>
          <cell r="AF335">
            <v>0</v>
          </cell>
        </row>
        <row r="336">
          <cell r="AC336" t="str">
            <v>USB_OTG_HOST_MODE</v>
          </cell>
          <cell r="AF336">
            <v>0</v>
          </cell>
        </row>
        <row r="337">
          <cell r="AC337" t="str">
            <v>USB_OTG_PWR_WAKE</v>
          </cell>
          <cell r="AF337">
            <v>0</v>
          </cell>
        </row>
        <row r="338">
          <cell r="AC338" t="str">
            <v>USB_HOST_OC</v>
          </cell>
          <cell r="AF338">
            <v>0</v>
          </cell>
        </row>
        <row r="339">
          <cell r="AC339" t="str">
            <v>USB_HOST_PWR</v>
          </cell>
          <cell r="AF339">
            <v>0</v>
          </cell>
        </row>
        <row r="340">
          <cell r="AC340" t="str">
            <v>USB_OTG1_OC</v>
          </cell>
          <cell r="AF340">
            <v>0</v>
          </cell>
        </row>
        <row r="341">
          <cell r="AC341" t="str">
            <v>USB_OTG1_PWR</v>
          </cell>
          <cell r="AF341">
            <v>0</v>
          </cell>
        </row>
        <row r="342">
          <cell r="AC342" t="str">
            <v>USB_OTG1_OC</v>
          </cell>
          <cell r="AF342">
            <v>0</v>
          </cell>
        </row>
        <row r="343">
          <cell r="AC343" t="str">
            <v>USB_OTG1_PWR</v>
          </cell>
          <cell r="AF343">
            <v>0</v>
          </cell>
        </row>
        <row r="344">
          <cell r="AC344" t="str">
            <v>USB_OTG2_OC</v>
          </cell>
          <cell r="AF344">
            <v>0</v>
          </cell>
        </row>
        <row r="345">
          <cell r="AC345" t="str">
            <v>USB_OTG2_PWR</v>
          </cell>
          <cell r="AF345">
            <v>0</v>
          </cell>
        </row>
        <row r="346">
          <cell r="AC346" t="str">
            <v>USB_UH_DFD_OUT[</v>
          </cell>
          <cell r="AF346">
            <v>0</v>
          </cell>
        </row>
        <row r="347">
          <cell r="AC347" t="str">
            <v>CSI_PIXCLK</v>
          </cell>
          <cell r="AF347">
            <v>0</v>
          </cell>
        </row>
        <row r="348">
          <cell r="AC348" t="str">
            <v>CSI_FIELD</v>
          </cell>
          <cell r="AF348">
            <v>0</v>
          </cell>
        </row>
        <row r="349">
          <cell r="AC349" t="str">
            <v>CSI_HSYNC</v>
          </cell>
          <cell r="AF349">
            <v>0</v>
          </cell>
        </row>
        <row r="350">
          <cell r="AC350" t="str">
            <v>CSI_VSYNC</v>
          </cell>
          <cell r="AF350">
            <v>0</v>
          </cell>
        </row>
        <row r="351">
          <cell r="AC351" t="str">
            <v>CSI_DATA[</v>
          </cell>
          <cell r="AF351">
            <v>0</v>
          </cell>
        </row>
        <row r="352">
          <cell r="AC352" t="str">
            <v>CSI_DATA[</v>
          </cell>
          <cell r="AF352">
            <v>0</v>
          </cell>
        </row>
        <row r="353">
          <cell r="AC353" t="str">
            <v>CSI_MCLK</v>
          </cell>
          <cell r="AF353">
            <v>0</v>
          </cell>
        </row>
        <row r="354">
          <cell r="AC354" t="str">
            <v>SAI_RX_BCLK</v>
          </cell>
          <cell r="AF354">
            <v>0</v>
          </cell>
        </row>
        <row r="355">
          <cell r="AC355" t="str">
            <v>SAI_TX_BCLK</v>
          </cell>
          <cell r="AF355">
            <v>0</v>
          </cell>
        </row>
        <row r="356">
          <cell r="AC356" t="str">
            <v>SAI_RX_DATA</v>
          </cell>
          <cell r="AF356">
            <v>0</v>
          </cell>
        </row>
        <row r="357">
          <cell r="AC357" t="str">
            <v>SAI_TX_DATA</v>
          </cell>
          <cell r="AF357">
            <v>0</v>
          </cell>
        </row>
        <row r="358">
          <cell r="AC358" t="str">
            <v>SAI_RX_SYNC</v>
          </cell>
          <cell r="AF358">
            <v>0</v>
          </cell>
        </row>
        <row r="359">
          <cell r="AC359" t="str">
            <v>SAI_TX_SYNC</v>
          </cell>
          <cell r="AF359">
            <v>0</v>
          </cell>
        </row>
        <row r="360">
          <cell r="AC360" t="str">
            <v>SAI_MCLK</v>
          </cell>
          <cell r="AF360">
            <v>0</v>
          </cell>
        </row>
        <row r="361">
          <cell r="AC361" t="str">
            <v>QSPI_A_SS0_B</v>
          </cell>
          <cell r="AF361">
            <v>0</v>
          </cell>
        </row>
        <row r="362">
          <cell r="AC362" t="str">
            <v>QSPI_A_SS1_B</v>
          </cell>
          <cell r="AF362">
            <v>0</v>
          </cell>
        </row>
        <row r="363">
          <cell r="AC363" t="str">
            <v>QSPI_A_SCLK</v>
          </cell>
          <cell r="AF363">
            <v>0</v>
          </cell>
        </row>
        <row r="364">
          <cell r="AC364" t="str">
            <v>QSPI_A_DATA[</v>
          </cell>
          <cell r="AF364">
            <v>0</v>
          </cell>
        </row>
        <row r="365">
          <cell r="AC365" t="str">
            <v>QSPI_A_DQS</v>
          </cell>
          <cell r="AF365">
            <v>0</v>
          </cell>
        </row>
        <row r="366">
          <cell r="AC366" t="str">
            <v>QSPI_B_SS0_B</v>
          </cell>
          <cell r="AF366">
            <v>0</v>
          </cell>
        </row>
        <row r="367">
          <cell r="AC367" t="str">
            <v>QSPI_B_SS1_B</v>
          </cell>
          <cell r="AF367">
            <v>0</v>
          </cell>
        </row>
        <row r="368">
          <cell r="AC368" t="str">
            <v>QSPI_B_SCLK</v>
          </cell>
          <cell r="AF368">
            <v>0</v>
          </cell>
        </row>
        <row r="369">
          <cell r="AC369" t="str">
            <v>QSPI_B_DATA[</v>
          </cell>
          <cell r="AF369">
            <v>0</v>
          </cell>
        </row>
        <row r="370">
          <cell r="AC370" t="str">
            <v>QSPI_B_DQS</v>
          </cell>
          <cell r="AF370">
            <v>0</v>
          </cell>
        </row>
        <row r="371">
          <cell r="AC371" t="str">
            <v>SIM_PORT1_CLK</v>
          </cell>
          <cell r="AF371">
            <v>0</v>
          </cell>
        </row>
        <row r="372">
          <cell r="AC372" t="str">
            <v>SIM_PORT1_PD</v>
          </cell>
          <cell r="AF372">
            <v>0</v>
          </cell>
        </row>
        <row r="373">
          <cell r="AC373" t="str">
            <v>SIM_PORT1_RST_B</v>
          </cell>
          <cell r="AF373">
            <v>0</v>
          </cell>
        </row>
        <row r="374">
          <cell r="AC374" t="str">
            <v>SIM_PORT1_SVEN</v>
          </cell>
          <cell r="AF374">
            <v>0</v>
          </cell>
        </row>
        <row r="375">
          <cell r="AC375" t="str">
            <v>SIM_PORT1_TRXD</v>
          </cell>
          <cell r="AF375">
            <v>0</v>
          </cell>
        </row>
        <row r="376">
          <cell r="AC376" t="str">
            <v>SIM_PORT2_CLK</v>
          </cell>
          <cell r="AF376">
            <v>0</v>
          </cell>
        </row>
        <row r="377">
          <cell r="AC377" t="str">
            <v>SIM_PORT2_PD</v>
          </cell>
          <cell r="AF377">
            <v>0</v>
          </cell>
        </row>
        <row r="378">
          <cell r="AC378" t="str">
            <v>SIM_PORT2_RST_B</v>
          </cell>
          <cell r="AF378">
            <v>0</v>
          </cell>
        </row>
        <row r="379">
          <cell r="AC379" t="str">
            <v>SIM_PORT2_SVEN</v>
          </cell>
          <cell r="AF379">
            <v>0</v>
          </cell>
        </row>
        <row r="380">
          <cell r="AC380" t="str">
            <v>SIM_PORT2_TRXD</v>
          </cell>
          <cell r="AF380">
            <v>0</v>
          </cell>
        </row>
        <row r="381">
          <cell r="AC381" t="str">
            <v>MQS_LEFT</v>
          </cell>
          <cell r="AF381">
            <v>0</v>
          </cell>
        </row>
        <row r="382">
          <cell r="AC382" t="str">
            <v>MQS_RIGHT</v>
          </cell>
          <cell r="AF382">
            <v>0</v>
          </cell>
        </row>
        <row r="383">
          <cell r="AC383" t="str">
            <v>NAND_TEST_TRIG</v>
          </cell>
          <cell r="AF383">
            <v>0</v>
          </cell>
        </row>
        <row r="384">
          <cell r="AC384" t="str">
            <v>USDHC_TEST_TRIG</v>
          </cell>
          <cell r="AF384">
            <v>0</v>
          </cell>
        </row>
        <row r="385">
          <cell r="AC385" t="str">
            <v>ECSPI_TEST_TRIG</v>
          </cell>
          <cell r="AF385">
            <v>0</v>
          </cell>
        </row>
        <row r="386">
          <cell r="AC386" t="str">
            <v>QSPI_TEST_TRIG</v>
          </cell>
          <cell r="AF386">
            <v>0</v>
          </cell>
        </row>
      </sheetData>
      <sheetData sheetId="9"/>
      <sheetData sheetId="10"/>
      <sheetData sheetId="11">
        <row r="2">
          <cell r="V2" t="str">
            <v>PAD_HEAD</v>
          </cell>
        </row>
        <row r="3">
          <cell r="V3" t="str">
            <v>PCIE</v>
          </cell>
        </row>
        <row r="4">
          <cell r="V4" t="str">
            <v>PCIE</v>
          </cell>
        </row>
        <row r="5">
          <cell r="V5" t="str">
            <v>LVDS</v>
          </cell>
        </row>
      </sheetData>
      <sheetData sheetId="12">
        <row r="2">
          <cell r="A2" t="str">
            <v>SLOW</v>
          </cell>
          <cell r="C2" t="str">
            <v>Disabled</v>
          </cell>
          <cell r="D2" t="str">
            <v>Disabled</v>
          </cell>
          <cell r="G2" t="str">
            <v>Disabled</v>
          </cell>
        </row>
        <row r="3">
          <cell r="A3" t="str">
            <v>FAST</v>
          </cell>
          <cell r="C3" t="str">
            <v>Enabled</v>
          </cell>
          <cell r="D3" t="str">
            <v>Enabled</v>
          </cell>
          <cell r="G3" t="str">
            <v>Enabled</v>
          </cell>
        </row>
        <row r="4">
          <cell r="A4" t="str">
            <v>CFG(SLOW)</v>
          </cell>
          <cell r="C4" t="str">
            <v>CFG(Enabled)</v>
          </cell>
          <cell r="D4" t="str">
            <v>CFG(Enabled)</v>
          </cell>
          <cell r="G4" t="str">
            <v>CFG(Enabled)</v>
          </cell>
        </row>
        <row r="5">
          <cell r="A5" t="str">
            <v>CFG(FAST)</v>
          </cell>
          <cell r="C5" t="str">
            <v>CFG(Disabled)</v>
          </cell>
          <cell r="D5" t="str">
            <v>CFG(Disabled)</v>
          </cell>
          <cell r="G5" t="str">
            <v>CFG(Disabled)</v>
          </cell>
        </row>
        <row r="6">
          <cell r="A6" t="str">
            <v>NA</v>
          </cell>
          <cell r="C6" t="str">
            <v>NA</v>
          </cell>
          <cell r="D6" t="str">
            <v>NA</v>
          </cell>
          <cell r="G6" t="str">
            <v>NA</v>
          </cell>
        </row>
        <row r="7">
          <cell r="A7" t="str">
            <v>Nom</v>
          </cell>
        </row>
      </sheetData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</sheetDataSet>
  </externalBook>
</externalLink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1" displayName="Table1" ref="A1:F23" totalsRowShown="0" headerRowDxfId="15" headerRowBorderDxfId="14" tableBorderDxfId="13" totalsRowBorderDxfId="12">
  <autoFilter ref="A1:F23" xr:uid="{00000000-0009-0000-0100-000001000000}">
    <filterColumn colId="0" hiddenButton="1"/>
    <filterColumn colId="1" hiddenButton="1"/>
    <filterColumn colId="2" hiddenButton="1"/>
    <filterColumn colId="3" hiddenButton="1"/>
    <filterColumn colId="5" hiddenButton="1"/>
  </autoFilter>
  <tableColumns count="6">
    <tableColumn id="1" xr3:uid="{00000000-0010-0000-0000-000001000000}" name="#" dataDxfId="11"/>
    <tableColumn id="2" xr3:uid="{00000000-0010-0000-0000-000002000000}" name="Interface/Other Pin" dataDxfId="10"/>
    <tableColumn id="3" xr3:uid="{00000000-0010-0000-0000-000003000000}" name="DART-MX8M" dataDxfId="9"/>
    <tableColumn id="4" xr3:uid="{00000000-0010-0000-0000-000004000000}" name="DART-MX8M-Mini" dataDxfId="8"/>
    <tableColumn id="6" xr3:uid="{00000000-0010-0000-0000-000006000000}" name="DART-MX8M-PLUS" dataDxfId="7"/>
    <tableColumn id="5" xr3:uid="{00000000-0010-0000-0000-000005000000}" name="Note" dataDxfId="6"/>
  </tableColumns>
  <tableStyleInfo name="TableStyleMedium6" showFirstColumn="0" showLastColumn="0" showRowStripes="1" showColumnStripes="0"/>
</table>
</file>

<file path=xl/theme/theme1.xml><?xml version="1.0" encoding="utf-8"?>
<a:theme xmlns:a="http://schemas.openxmlformats.org/drawingml/2006/main" name="ערכת נושא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2FC1D-3E7D-4573-9F5F-927763F50FEE}">
  <dimension ref="A1:C7"/>
  <sheetViews>
    <sheetView workbookViewId="0">
      <selection activeCell="C15" sqref="C15"/>
    </sheetView>
  </sheetViews>
  <sheetFormatPr defaultRowHeight="15" x14ac:dyDescent="0.25"/>
  <cols>
    <col min="1" max="1" width="8.28515625" bestFit="1" customWidth="1"/>
    <col min="2" max="2" width="10.7109375" customWidth="1"/>
    <col min="3" max="3" width="71.5703125" bestFit="1" customWidth="1"/>
  </cols>
  <sheetData>
    <row r="1" spans="1:3" x14ac:dyDescent="0.25">
      <c r="A1" s="84" t="s">
        <v>1345</v>
      </c>
      <c r="B1" s="85" t="s">
        <v>1346</v>
      </c>
      <c r="C1" s="86" t="s">
        <v>1347</v>
      </c>
    </row>
    <row r="2" spans="1:3" x14ac:dyDescent="0.25">
      <c r="A2" s="87" t="s">
        <v>1348</v>
      </c>
      <c r="B2" s="88">
        <v>44222</v>
      </c>
      <c r="C2" s="89" t="s">
        <v>1349</v>
      </c>
    </row>
    <row r="3" spans="1:3" x14ac:dyDescent="0.25">
      <c r="A3" s="1">
        <v>1.1000000000000001</v>
      </c>
      <c r="B3" s="88">
        <v>44355</v>
      </c>
      <c r="C3" t="s">
        <v>1350</v>
      </c>
    </row>
    <row r="4" spans="1:3" x14ac:dyDescent="0.25">
      <c r="A4" s="1">
        <v>1.2</v>
      </c>
      <c r="B4" s="92">
        <v>44433</v>
      </c>
      <c r="C4" t="s">
        <v>1351</v>
      </c>
    </row>
    <row r="5" spans="1:3" x14ac:dyDescent="0.25">
      <c r="A5" s="1">
        <v>1.3</v>
      </c>
      <c r="B5" s="92">
        <v>44689</v>
      </c>
      <c r="C5" t="s">
        <v>1352</v>
      </c>
    </row>
    <row r="6" spans="1:3" ht="30" x14ac:dyDescent="0.25">
      <c r="A6" s="1">
        <v>1.4</v>
      </c>
      <c r="B6" s="92">
        <v>44699</v>
      </c>
      <c r="C6" s="80" t="s">
        <v>1366</v>
      </c>
    </row>
    <row r="7" spans="1:3" x14ac:dyDescent="0.25">
      <c r="A7" s="1">
        <v>1.5</v>
      </c>
      <c r="B7" s="94">
        <v>45189</v>
      </c>
      <c r="C7" t="s">
        <v>1368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F7C0A9-2F2A-4BAD-94F2-72F3D5D56C6C}">
  <dimension ref="A3:B14"/>
  <sheetViews>
    <sheetView zoomScale="85" zoomScaleNormal="85" workbookViewId="0">
      <selection activeCell="B12" sqref="B12"/>
    </sheetView>
  </sheetViews>
  <sheetFormatPr defaultRowHeight="15" x14ac:dyDescent="0.25"/>
  <cols>
    <col min="1" max="1" width="30.140625" bestFit="1" customWidth="1"/>
    <col min="2" max="2" width="131.5703125" customWidth="1"/>
  </cols>
  <sheetData>
    <row r="3" spans="1:2" x14ac:dyDescent="0.25">
      <c r="A3" s="82" t="s">
        <v>1334</v>
      </c>
      <c r="B3" s="80"/>
    </row>
    <row r="4" spans="1:2" x14ac:dyDescent="0.25">
      <c r="A4" s="80"/>
      <c r="B4" s="80"/>
    </row>
    <row r="5" spans="1:2" x14ac:dyDescent="0.25">
      <c r="A5" s="80"/>
      <c r="B5" s="80"/>
    </row>
    <row r="6" spans="1:2" ht="60" x14ac:dyDescent="0.25">
      <c r="A6" s="81" t="s">
        <v>1335</v>
      </c>
      <c r="B6" s="10" t="s">
        <v>1336</v>
      </c>
    </row>
    <row r="7" spans="1:2" ht="60" x14ac:dyDescent="0.25">
      <c r="A7" s="81" t="s">
        <v>1337</v>
      </c>
      <c r="B7" s="10" t="s">
        <v>1341</v>
      </c>
    </row>
    <row r="8" spans="1:2" ht="30" x14ac:dyDescent="0.25">
      <c r="A8" s="81" t="s">
        <v>1338</v>
      </c>
      <c r="B8" s="10" t="s">
        <v>1339</v>
      </c>
    </row>
    <row r="9" spans="1:2" ht="45" x14ac:dyDescent="0.25">
      <c r="A9" s="81" t="s">
        <v>394</v>
      </c>
      <c r="B9" s="10" t="s">
        <v>1340</v>
      </c>
    </row>
    <row r="11" spans="1:2" x14ac:dyDescent="0.25">
      <c r="A11" s="79" t="s">
        <v>1344</v>
      </c>
    </row>
    <row r="12" spans="1:2" ht="158.25" customHeight="1" x14ac:dyDescent="0.25">
      <c r="A12" s="83" t="s">
        <v>388</v>
      </c>
    </row>
    <row r="13" spans="1:2" ht="165" customHeight="1" x14ac:dyDescent="0.25">
      <c r="A13" s="83" t="s">
        <v>1342</v>
      </c>
    </row>
    <row r="14" spans="1:2" ht="158.25" customHeight="1" x14ac:dyDescent="0.25">
      <c r="A14" s="83" t="s">
        <v>1343</v>
      </c>
    </row>
  </sheetData>
  <sheetProtection algorithmName="SHA-512" hashValue="+tTJDOcsAI0/x3KQcUCYh0Zv5pLvMSGoWChEAZ4oZ5pa8YYrfQp6WKfdWmfrVc7OmEYlb8lmQeqlB6XwQd5cNA==" saltValue="o4jgTaKQtuRq2BmQWEoiPA==" spinCount="100000" sheet="1" objects="1" scenarios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271"/>
  <sheetViews>
    <sheetView zoomScale="85" zoomScaleNormal="85" workbookViewId="0">
      <pane ySplit="1" topLeftCell="A2" activePane="bottomLeft" state="frozen"/>
      <selection pane="bottomLeft" activeCell="H7" sqref="H7"/>
    </sheetView>
  </sheetViews>
  <sheetFormatPr defaultRowHeight="15" x14ac:dyDescent="0.25"/>
  <cols>
    <col min="1" max="1" width="10.140625" style="1" bestFit="1" customWidth="1"/>
    <col min="2" max="2" width="3.85546875" style="1" bestFit="1" customWidth="1"/>
    <col min="3" max="3" width="21.42578125" bestFit="1" customWidth="1"/>
    <col min="4" max="4" width="80.5703125" bestFit="1" customWidth="1"/>
    <col min="5" max="5" width="14" bestFit="1" customWidth="1"/>
    <col min="6" max="6" width="17.28515625" bestFit="1" customWidth="1"/>
    <col min="7" max="7" width="13.28515625" style="1" bestFit="1" customWidth="1"/>
    <col min="8" max="8" width="63" customWidth="1"/>
    <col min="9" max="9" width="3.5703125" customWidth="1"/>
    <col min="10" max="10" width="18.28515625" customWidth="1"/>
    <col min="11" max="12" width="19.85546875" bestFit="1" customWidth="1"/>
  </cols>
  <sheetData>
    <row r="1" spans="1:12" ht="30.75" thickBot="1" x14ac:dyDescent="0.3">
      <c r="A1" s="38" t="s">
        <v>0</v>
      </c>
      <c r="B1" s="30" t="s">
        <v>1</v>
      </c>
      <c r="C1" s="30" t="s">
        <v>2</v>
      </c>
      <c r="D1" s="30" t="s">
        <v>3</v>
      </c>
      <c r="E1" s="31" t="s">
        <v>729</v>
      </c>
      <c r="F1" s="31" t="s">
        <v>730</v>
      </c>
      <c r="G1" s="31" t="s">
        <v>352</v>
      </c>
      <c r="H1" s="32" t="s">
        <v>683</v>
      </c>
      <c r="J1" s="91" t="s">
        <v>1333</v>
      </c>
      <c r="K1" s="42" t="s">
        <v>745</v>
      </c>
      <c r="L1" s="42" t="s">
        <v>746</v>
      </c>
    </row>
    <row r="2" spans="1:12" x14ac:dyDescent="0.25">
      <c r="A2" s="29" t="s">
        <v>4</v>
      </c>
      <c r="B2" s="28">
        <v>1</v>
      </c>
      <c r="C2" s="14" t="s">
        <v>210</v>
      </c>
      <c r="D2" s="13" t="s">
        <v>796</v>
      </c>
      <c r="E2" s="13" t="s">
        <v>391</v>
      </c>
      <c r="F2" s="13"/>
      <c r="G2" s="21" t="s">
        <v>679</v>
      </c>
      <c r="H2" s="13"/>
      <c r="J2" s="41" t="str">
        <f t="shared" ref="J2:J33" si="0">IFERROR(MID(D2,SEARCH($J$1,D2,1),IFERROR(SEARCH("/",D2,SEARCH($J$1,D2,1)),LEN(D2)+1)-SEARCH($J$1,D2,1)),"")</f>
        <v>GPIO1_IO00</v>
      </c>
      <c r="K2" s="20" t="str">
        <f>IF(C2&lt;&gt;DART_MX8MM!C2,DART_MX8MM!C2,"")</f>
        <v/>
      </c>
      <c r="L2" s="20" t="str">
        <f>IF(C2&lt;&gt;DART_MX8MP!C2,DART_MX8MP!C2,"")</f>
        <v/>
      </c>
    </row>
    <row r="3" spans="1:12" x14ac:dyDescent="0.25">
      <c r="A3" s="24" t="s">
        <v>4</v>
      </c>
      <c r="B3" s="25">
        <v>2</v>
      </c>
      <c r="C3" s="5" t="s">
        <v>211</v>
      </c>
      <c r="D3" s="8" t="s">
        <v>8</v>
      </c>
      <c r="E3" s="8" t="s">
        <v>211</v>
      </c>
      <c r="F3" s="8" t="s">
        <v>393</v>
      </c>
      <c r="G3" s="20" t="s">
        <v>678</v>
      </c>
      <c r="H3" s="8" t="s">
        <v>738</v>
      </c>
      <c r="J3" s="41" t="str">
        <f t="shared" si="0"/>
        <v>GPIO1_IO20</v>
      </c>
      <c r="K3" s="20" t="str">
        <f>IF(C3&lt;&gt;DART_MX8MM!C3,DART_MX8MM!C3,"")</f>
        <v/>
      </c>
      <c r="L3" s="20" t="str">
        <f>IF(C3&lt;&gt;DART_MX8MP!C3,DART_MX8MP!C3,"")</f>
        <v/>
      </c>
    </row>
    <row r="4" spans="1:12" x14ac:dyDescent="0.25">
      <c r="A4" s="24" t="s">
        <v>4</v>
      </c>
      <c r="B4" s="25">
        <v>3</v>
      </c>
      <c r="C4" s="5" t="s">
        <v>212</v>
      </c>
      <c r="D4" s="8" t="s">
        <v>9</v>
      </c>
      <c r="E4" s="8" t="s">
        <v>212</v>
      </c>
      <c r="F4" s="8" t="s">
        <v>392</v>
      </c>
      <c r="G4" s="20" t="s">
        <v>678</v>
      </c>
      <c r="H4" s="8" t="s">
        <v>738</v>
      </c>
      <c r="J4" s="41" t="str">
        <f t="shared" si="0"/>
        <v>GPIO1_IO22</v>
      </c>
      <c r="K4" s="20" t="str">
        <f>IF(C4&lt;&gt;DART_MX8MM!C4,DART_MX8MM!C4,"")</f>
        <v/>
      </c>
      <c r="L4" s="20" t="str">
        <f>IF(C4&lt;&gt;DART_MX8MP!C4,DART_MX8MP!C4,"")</f>
        <v/>
      </c>
    </row>
    <row r="5" spans="1:12" x14ac:dyDescent="0.25">
      <c r="A5" s="24" t="s">
        <v>4</v>
      </c>
      <c r="B5" s="25">
        <v>4</v>
      </c>
      <c r="C5" s="5" t="s">
        <v>213</v>
      </c>
      <c r="D5" s="8" t="s">
        <v>10</v>
      </c>
      <c r="E5" s="8" t="s">
        <v>213</v>
      </c>
      <c r="F5" s="8" t="s">
        <v>395</v>
      </c>
      <c r="G5" s="20" t="s">
        <v>678</v>
      </c>
      <c r="H5" s="8" t="s">
        <v>738</v>
      </c>
      <c r="J5" s="41" t="str">
        <f t="shared" si="0"/>
        <v>GPIO1_IO21</v>
      </c>
      <c r="K5" s="20" t="str">
        <f>IF(C5&lt;&gt;DART_MX8MM!C5,DART_MX8MM!C5,"")</f>
        <v/>
      </c>
      <c r="L5" s="20" t="str">
        <f>IF(C5&lt;&gt;DART_MX8MP!C5,DART_MX8MP!C5,"")</f>
        <v/>
      </c>
    </row>
    <row r="6" spans="1:12" ht="45" x14ac:dyDescent="0.25">
      <c r="A6" s="24" t="s">
        <v>4</v>
      </c>
      <c r="B6" s="25">
        <v>5</v>
      </c>
      <c r="C6" s="5" t="s">
        <v>214</v>
      </c>
      <c r="D6" s="8" t="s">
        <v>11</v>
      </c>
      <c r="E6" s="8" t="s">
        <v>214</v>
      </c>
      <c r="F6" s="8" t="s">
        <v>392</v>
      </c>
      <c r="G6" s="20" t="s">
        <v>678</v>
      </c>
      <c r="H6" s="10" t="s">
        <v>739</v>
      </c>
      <c r="J6" s="41" t="str">
        <f t="shared" si="0"/>
        <v>GPIO1_IO23</v>
      </c>
      <c r="K6" s="20" t="str">
        <f>IF(C6&lt;&gt;DART_MX8MM!C6,DART_MX8MM!C6,"")</f>
        <v/>
      </c>
      <c r="L6" s="20" t="str">
        <f>IF(C6&lt;&gt;DART_MX8MP!C6,DART_MX8MP!C6,"")</f>
        <v/>
      </c>
    </row>
    <row r="7" spans="1:12" x14ac:dyDescent="0.25">
      <c r="A7" s="24" t="s">
        <v>4</v>
      </c>
      <c r="B7" s="25">
        <v>6</v>
      </c>
      <c r="C7" s="5" t="s">
        <v>215</v>
      </c>
      <c r="D7" s="8" t="s">
        <v>12</v>
      </c>
      <c r="E7" s="8" t="s">
        <v>215</v>
      </c>
      <c r="F7" s="8" t="s">
        <v>397</v>
      </c>
      <c r="G7" s="20" t="s">
        <v>678</v>
      </c>
      <c r="H7" s="8" t="s">
        <v>738</v>
      </c>
      <c r="J7" s="41" t="str">
        <f t="shared" si="0"/>
        <v>GPIO1_IO19</v>
      </c>
      <c r="K7" s="20" t="str">
        <f>IF(C7&lt;&gt;DART_MX8MM!C7,DART_MX8MM!C7,"")</f>
        <v/>
      </c>
      <c r="L7" s="20" t="str">
        <f>IF(C7&lt;&gt;DART_MX8MP!C7,DART_MX8MP!C7,"")</f>
        <v/>
      </c>
    </row>
    <row r="8" spans="1:12" ht="45" x14ac:dyDescent="0.25">
      <c r="A8" s="24" t="s">
        <v>4</v>
      </c>
      <c r="B8" s="25">
        <v>7</v>
      </c>
      <c r="C8" s="5" t="s">
        <v>216</v>
      </c>
      <c r="D8" s="8" t="s">
        <v>13</v>
      </c>
      <c r="E8" s="8" t="s">
        <v>216</v>
      </c>
      <c r="F8" s="8" t="s">
        <v>392</v>
      </c>
      <c r="G8" s="20" t="s">
        <v>678</v>
      </c>
      <c r="H8" s="10" t="s">
        <v>739</v>
      </c>
      <c r="J8" s="41" t="str">
        <f t="shared" si="0"/>
        <v>GPIO1_IO25</v>
      </c>
      <c r="K8" s="20" t="str">
        <f>IF(C8&lt;&gt;DART_MX8MM!C8,DART_MX8MM!C8,"")</f>
        <v/>
      </c>
      <c r="L8" s="20" t="str">
        <f>IF(C8&lt;&gt;DART_MX8MP!C8,DART_MX8MP!C8,"")</f>
        <v/>
      </c>
    </row>
    <row r="9" spans="1:12" x14ac:dyDescent="0.25">
      <c r="A9" s="24" t="s">
        <v>4</v>
      </c>
      <c r="B9" s="25">
        <v>8</v>
      </c>
      <c r="C9" s="5" t="s">
        <v>217</v>
      </c>
      <c r="D9" s="8" t="s">
        <v>14</v>
      </c>
      <c r="E9" s="8" t="s">
        <v>217</v>
      </c>
      <c r="F9" s="8" t="s">
        <v>399</v>
      </c>
      <c r="G9" s="20" t="s">
        <v>678</v>
      </c>
      <c r="H9" s="8" t="s">
        <v>738</v>
      </c>
      <c r="J9" s="41" t="str">
        <f t="shared" si="0"/>
        <v>GPIO1_IO18</v>
      </c>
      <c r="K9" s="20" t="str">
        <f>IF(C9&lt;&gt;DART_MX8MM!C9,DART_MX8MM!C9,"")</f>
        <v/>
      </c>
      <c r="L9" s="20" t="str">
        <f>IF(C9&lt;&gt;DART_MX8MP!C9,DART_MX8MP!C9,"")</f>
        <v/>
      </c>
    </row>
    <row r="10" spans="1:12" x14ac:dyDescent="0.25">
      <c r="A10" s="24" t="s">
        <v>4</v>
      </c>
      <c r="B10" s="25">
        <v>9</v>
      </c>
      <c r="C10" s="5" t="s">
        <v>218</v>
      </c>
      <c r="D10" s="8" t="s">
        <v>15</v>
      </c>
      <c r="E10" s="8" t="s">
        <v>218</v>
      </c>
      <c r="F10" s="8" t="s">
        <v>392</v>
      </c>
      <c r="G10" s="20" t="s">
        <v>678</v>
      </c>
      <c r="H10" s="8" t="s">
        <v>738</v>
      </c>
      <c r="J10" s="41" t="str">
        <f t="shared" si="0"/>
        <v>GPIO1_IO24</v>
      </c>
      <c r="K10" s="20" t="str">
        <f>IF(C10&lt;&gt;DART_MX8MM!C10,DART_MX8MM!C10,"")</f>
        <v/>
      </c>
      <c r="L10" s="20" t="str">
        <f>IF(C10&lt;&gt;DART_MX8MP!C10,DART_MX8MP!C10,"")</f>
        <v/>
      </c>
    </row>
    <row r="11" spans="1:12" x14ac:dyDescent="0.25">
      <c r="A11" s="24" t="s">
        <v>4</v>
      </c>
      <c r="B11" s="25">
        <v>10</v>
      </c>
      <c r="C11" s="5" t="s">
        <v>219</v>
      </c>
      <c r="D11" s="8" t="s">
        <v>16</v>
      </c>
      <c r="E11" s="8" t="s">
        <v>219</v>
      </c>
      <c r="F11" s="8" t="s">
        <v>401</v>
      </c>
      <c r="G11" s="20" t="s">
        <v>678</v>
      </c>
      <c r="H11" s="8" t="s">
        <v>738</v>
      </c>
      <c r="J11" s="41" t="str">
        <f t="shared" si="0"/>
        <v>GPIO1_IO26</v>
      </c>
      <c r="K11" s="20" t="str">
        <f>IF(C11&lt;&gt;DART_MX8MM!C11,DART_MX8MM!C11,"")</f>
        <v/>
      </c>
      <c r="L11" s="20" t="str">
        <f>IF(C11&lt;&gt;DART_MX8MP!C11,DART_MX8MP!C11,"")</f>
        <v/>
      </c>
    </row>
    <row r="12" spans="1:12" x14ac:dyDescent="0.25">
      <c r="A12" s="24" t="s">
        <v>4</v>
      </c>
      <c r="B12" s="25">
        <v>11</v>
      </c>
      <c r="C12" s="5" t="s">
        <v>220</v>
      </c>
      <c r="D12" s="8" t="s">
        <v>17</v>
      </c>
      <c r="E12" s="8" t="s">
        <v>220</v>
      </c>
      <c r="F12" s="8" t="s">
        <v>392</v>
      </c>
      <c r="G12" s="20" t="s">
        <v>678</v>
      </c>
      <c r="H12" s="8" t="s">
        <v>737</v>
      </c>
      <c r="J12" s="41" t="str">
        <f t="shared" si="0"/>
        <v>GPIO1_IO17</v>
      </c>
      <c r="K12" s="20" t="str">
        <f>IF(C12&lt;&gt;DART_MX8MM!C12,DART_MX8MM!C12,"")</f>
        <v/>
      </c>
      <c r="L12" s="20" t="str">
        <f>IF(C12&lt;&gt;DART_MX8MP!C12,DART_MX8MP!C12,"")</f>
        <v/>
      </c>
    </row>
    <row r="13" spans="1:12" x14ac:dyDescent="0.25">
      <c r="A13" s="24" t="s">
        <v>4</v>
      </c>
      <c r="B13" s="25">
        <v>12</v>
      </c>
      <c r="C13" s="5" t="s">
        <v>221</v>
      </c>
      <c r="D13" s="8" t="s">
        <v>18</v>
      </c>
      <c r="E13" s="8" t="s">
        <v>221</v>
      </c>
      <c r="F13" s="8" t="s">
        <v>402</v>
      </c>
      <c r="G13" s="20" t="s">
        <v>678</v>
      </c>
      <c r="H13" s="8" t="s">
        <v>738</v>
      </c>
      <c r="J13" s="41" t="str">
        <f t="shared" si="0"/>
        <v>GPIO1_IO27</v>
      </c>
      <c r="K13" s="20" t="str">
        <f>IF(C13&lt;&gt;DART_MX8MM!C13,DART_MX8MM!C13,"")</f>
        <v/>
      </c>
      <c r="L13" s="20" t="str">
        <f>IF(C13&lt;&gt;DART_MX8MP!C13,DART_MX8MP!C13,"")</f>
        <v/>
      </c>
    </row>
    <row r="14" spans="1:12" x14ac:dyDescent="0.25">
      <c r="A14" s="24" t="s">
        <v>4</v>
      </c>
      <c r="B14" s="25">
        <v>13</v>
      </c>
      <c r="C14" s="5" t="s">
        <v>222</v>
      </c>
      <c r="D14" s="8" t="s">
        <v>19</v>
      </c>
      <c r="E14" s="8" t="s">
        <v>222</v>
      </c>
      <c r="F14" s="8" t="s">
        <v>392</v>
      </c>
      <c r="G14" s="20" t="s">
        <v>678</v>
      </c>
      <c r="H14" s="8" t="s">
        <v>737</v>
      </c>
      <c r="J14" s="41" t="str">
        <f t="shared" si="0"/>
        <v>GPIO1_IO16</v>
      </c>
      <c r="K14" s="20" t="str">
        <f>IF(C14&lt;&gt;DART_MX8MM!C14,DART_MX8MM!C14,"")</f>
        <v/>
      </c>
      <c r="L14" s="20" t="str">
        <f>IF(C14&lt;&gt;DART_MX8MP!C14,DART_MX8MP!C14,"")</f>
        <v/>
      </c>
    </row>
    <row r="15" spans="1:12" x14ac:dyDescent="0.25">
      <c r="A15" s="24" t="s">
        <v>4</v>
      </c>
      <c r="B15" s="25">
        <v>14</v>
      </c>
      <c r="C15" s="5" t="s">
        <v>223</v>
      </c>
      <c r="D15" s="8" t="s">
        <v>20</v>
      </c>
      <c r="E15" s="8" t="s">
        <v>223</v>
      </c>
      <c r="F15" s="8" t="s">
        <v>403</v>
      </c>
      <c r="G15" s="20" t="s">
        <v>678</v>
      </c>
      <c r="H15" s="8" t="s">
        <v>738</v>
      </c>
      <c r="J15" s="41" t="str">
        <f t="shared" si="0"/>
        <v>GPIO1_IO28</v>
      </c>
      <c r="K15" s="20" t="str">
        <f>IF(C15&lt;&gt;DART_MX8MM!C15,DART_MX8MM!C15,"")</f>
        <v/>
      </c>
      <c r="L15" s="20" t="str">
        <f>IF(C15&lt;&gt;DART_MX8MP!C15,DART_MX8MP!C15,"")</f>
        <v/>
      </c>
    </row>
    <row r="16" spans="1:12" x14ac:dyDescent="0.25">
      <c r="A16" s="24" t="s">
        <v>4</v>
      </c>
      <c r="B16" s="25">
        <v>15</v>
      </c>
      <c r="C16" s="5" t="s">
        <v>21</v>
      </c>
      <c r="D16" s="8" t="s">
        <v>21</v>
      </c>
      <c r="E16" s="8"/>
      <c r="F16" s="8" t="s">
        <v>392</v>
      </c>
      <c r="G16" s="20"/>
      <c r="H16" s="8" t="s">
        <v>712</v>
      </c>
      <c r="J16" s="41" t="str">
        <f t="shared" si="0"/>
        <v/>
      </c>
      <c r="K16" s="20" t="str">
        <f>IF(C16&lt;&gt;DART_MX8MM!C16,DART_MX8MM!C16,"")</f>
        <v>NVCC_SNVS_1V8</v>
      </c>
      <c r="L16" s="20" t="str">
        <f>IF(C16&lt;&gt;DART_MX8MP!C16,DART_MX8MP!C16,"")</f>
        <v>NVCC_SNVS_1V8</v>
      </c>
    </row>
    <row r="17" spans="1:12" x14ac:dyDescent="0.25">
      <c r="A17" s="24" t="s">
        <v>4</v>
      </c>
      <c r="B17" s="25">
        <v>16</v>
      </c>
      <c r="C17" s="5" t="s">
        <v>224</v>
      </c>
      <c r="D17" s="8" t="s">
        <v>22</v>
      </c>
      <c r="E17" s="8" t="s">
        <v>224</v>
      </c>
      <c r="F17" s="8" t="s">
        <v>405</v>
      </c>
      <c r="G17" s="20" t="s">
        <v>678</v>
      </c>
      <c r="H17" s="8" t="s">
        <v>738</v>
      </c>
      <c r="J17" s="41" t="str">
        <f t="shared" si="0"/>
        <v>GPIO1_IO29</v>
      </c>
      <c r="K17" s="20" t="str">
        <f>IF(C17&lt;&gt;DART_MX8MM!C17,DART_MX8MM!C17,"")</f>
        <v/>
      </c>
      <c r="L17" s="20" t="str">
        <f>IF(C17&lt;&gt;DART_MX8MP!C17,DART_MX8MP!C17,"")</f>
        <v/>
      </c>
    </row>
    <row r="18" spans="1:12" x14ac:dyDescent="0.25">
      <c r="A18" s="24" t="s">
        <v>4</v>
      </c>
      <c r="B18" s="25">
        <v>17</v>
      </c>
      <c r="C18" s="5" t="s">
        <v>225</v>
      </c>
      <c r="D18" s="8" t="s">
        <v>23</v>
      </c>
      <c r="E18" s="8"/>
      <c r="F18" s="8"/>
      <c r="G18" s="20"/>
      <c r="H18" s="8"/>
      <c r="J18" s="41" t="str">
        <f t="shared" si="0"/>
        <v>GPIO5_IO20</v>
      </c>
      <c r="K18" s="20" t="str">
        <f>IF(C18&lt;&gt;DART_MX8MM!C18,DART_MX8MM!C18,"")</f>
        <v/>
      </c>
      <c r="L18" s="20" t="str">
        <f>IF(C18&lt;&gt;DART_MX8MP!C18,DART_MX8MP!C18,"")</f>
        <v/>
      </c>
    </row>
    <row r="19" spans="1:12" x14ac:dyDescent="0.25">
      <c r="A19" s="24" t="s">
        <v>4</v>
      </c>
      <c r="B19" s="25">
        <v>18</v>
      </c>
      <c r="C19" s="5" t="s">
        <v>24</v>
      </c>
      <c r="D19" s="8" t="s">
        <v>24</v>
      </c>
      <c r="E19" s="8"/>
      <c r="F19" s="8"/>
      <c r="G19" s="20"/>
      <c r="H19" s="8"/>
      <c r="J19" s="41" t="str">
        <f t="shared" si="0"/>
        <v/>
      </c>
      <c r="K19" s="20" t="str">
        <f>IF(C19&lt;&gt;DART_MX8MM!C19,DART_MX8MM!C19,"")</f>
        <v/>
      </c>
      <c r="L19" s="20" t="str">
        <f>IF(C19&lt;&gt;DART_MX8MP!C19,DART_MX8MP!C19,"")</f>
        <v/>
      </c>
    </row>
    <row r="20" spans="1:12" x14ac:dyDescent="0.25">
      <c r="A20" s="24" t="s">
        <v>4</v>
      </c>
      <c r="B20" s="25">
        <v>19</v>
      </c>
      <c r="C20" s="5" t="s">
        <v>226</v>
      </c>
      <c r="D20" s="8" t="s">
        <v>25</v>
      </c>
      <c r="E20" s="8"/>
      <c r="F20" s="8"/>
      <c r="G20" s="20"/>
      <c r="H20" s="8"/>
      <c r="J20" s="41" t="str">
        <f t="shared" si="0"/>
        <v>GPIO5_IO21</v>
      </c>
      <c r="K20" s="20" t="str">
        <f>IF(C20&lt;&gt;DART_MX8MM!C20,DART_MX8MM!C20,"")</f>
        <v/>
      </c>
      <c r="L20" s="20" t="str">
        <f>IF(C20&lt;&gt;DART_MX8MP!C20,DART_MX8MP!C20,"")</f>
        <v/>
      </c>
    </row>
    <row r="21" spans="1:12" x14ac:dyDescent="0.25">
      <c r="A21" s="24" t="s">
        <v>4</v>
      </c>
      <c r="B21" s="25">
        <v>20</v>
      </c>
      <c r="C21" s="5" t="s">
        <v>26</v>
      </c>
      <c r="D21" s="8" t="s">
        <v>26</v>
      </c>
      <c r="E21" s="8"/>
      <c r="F21" s="8"/>
      <c r="G21" s="20"/>
      <c r="H21" s="8" t="s">
        <v>714</v>
      </c>
      <c r="J21" s="41" t="str">
        <f t="shared" si="0"/>
        <v/>
      </c>
      <c r="K21" s="20" t="str">
        <f>IF(C21&lt;&gt;DART_MX8MM!C21,DART_MX8MM!C21,"")</f>
        <v>ONOFF_1V8</v>
      </c>
      <c r="L21" s="20" t="str">
        <f>IF(C21&lt;&gt;DART_MX8MP!C21,DART_MX8MP!C21,"")</f>
        <v>ONOFF_1V8</v>
      </c>
    </row>
    <row r="22" spans="1:12" x14ac:dyDescent="0.25">
      <c r="A22" s="24" t="s">
        <v>4</v>
      </c>
      <c r="B22" s="25">
        <v>21</v>
      </c>
      <c r="C22" s="5" t="s">
        <v>24</v>
      </c>
      <c r="D22" s="8" t="s">
        <v>24</v>
      </c>
      <c r="E22" s="8"/>
      <c r="F22" s="8"/>
      <c r="G22" s="20"/>
      <c r="H22" s="8"/>
      <c r="J22" s="41" t="str">
        <f t="shared" si="0"/>
        <v/>
      </c>
      <c r="K22" s="20" t="str">
        <f>IF(C22&lt;&gt;DART_MX8MM!C22,DART_MX8MM!C22,"")</f>
        <v/>
      </c>
      <c r="L22" s="20" t="str">
        <f>IF(C22&lt;&gt;DART_MX8MP!C22,DART_MX8MP!C22,"")</f>
        <v/>
      </c>
    </row>
    <row r="23" spans="1:12" ht="30" x14ac:dyDescent="0.25">
      <c r="A23" s="24" t="s">
        <v>4</v>
      </c>
      <c r="B23" s="25">
        <v>22</v>
      </c>
      <c r="C23" s="5" t="s">
        <v>27</v>
      </c>
      <c r="D23" s="8" t="s">
        <v>27</v>
      </c>
      <c r="E23" s="8"/>
      <c r="F23" s="8"/>
      <c r="G23" s="20"/>
      <c r="H23" s="10" t="s">
        <v>740</v>
      </c>
      <c r="J23" s="41" t="str">
        <f t="shared" si="0"/>
        <v/>
      </c>
      <c r="K23" s="20" t="str">
        <f>IF(C23&lt;&gt;DART_MX8MM!C23,DART_MX8MM!C23,"")</f>
        <v>PMIC_ON_REQ_1V8</v>
      </c>
      <c r="L23" s="20" t="str">
        <f>IF(C23&lt;&gt;DART_MX8MP!C23,DART_MX8MP!C23,"")</f>
        <v>PMIC_RST</v>
      </c>
    </row>
    <row r="24" spans="1:12" x14ac:dyDescent="0.25">
      <c r="A24" s="24" t="s">
        <v>4</v>
      </c>
      <c r="B24" s="25">
        <v>23</v>
      </c>
      <c r="C24" s="5" t="s">
        <v>227</v>
      </c>
      <c r="D24" s="8" t="s">
        <v>28</v>
      </c>
      <c r="E24" s="8"/>
      <c r="F24" s="8" t="s">
        <v>227</v>
      </c>
      <c r="G24" s="20" t="s">
        <v>679</v>
      </c>
      <c r="H24" s="8" t="s">
        <v>680</v>
      </c>
      <c r="J24" s="41" t="str">
        <f t="shared" si="0"/>
        <v/>
      </c>
      <c r="K24" s="20" t="str">
        <f>IF(C24&lt;&gt;DART_MX8MM!C24,DART_MX8MM!C24,"")</f>
        <v/>
      </c>
      <c r="L24" s="20" t="str">
        <f>IF(C24&lt;&gt;DART_MX8MP!C24,DART_MX8MP!C24,"")</f>
        <v/>
      </c>
    </row>
    <row r="25" spans="1:12" ht="30" x14ac:dyDescent="0.25">
      <c r="A25" s="24" t="s">
        <v>4</v>
      </c>
      <c r="B25" s="25">
        <v>24</v>
      </c>
      <c r="C25" s="5" t="s">
        <v>29</v>
      </c>
      <c r="D25" s="8" t="s">
        <v>29</v>
      </c>
      <c r="E25" s="8"/>
      <c r="F25" s="8"/>
      <c r="G25" s="20"/>
      <c r="H25" s="10" t="s">
        <v>682</v>
      </c>
      <c r="J25" s="41" t="str">
        <f t="shared" si="0"/>
        <v/>
      </c>
      <c r="K25" s="20" t="str">
        <f>IF(C25&lt;&gt;DART_MX8MM!C25,DART_MX8MM!C25,"")</f>
        <v>POR_B_1V8</v>
      </c>
      <c r="L25" s="20" t="str">
        <f>IF(C25&lt;&gt;DART_MX8MP!C25,DART_MX8MP!C25,"")</f>
        <v>POR_B_1V8</v>
      </c>
    </row>
    <row r="26" spans="1:12" x14ac:dyDescent="0.25">
      <c r="A26" s="24" t="s">
        <v>4</v>
      </c>
      <c r="B26" s="25">
        <v>25</v>
      </c>
      <c r="C26" s="5" t="s">
        <v>228</v>
      </c>
      <c r="D26" s="8" t="s">
        <v>30</v>
      </c>
      <c r="E26" s="8"/>
      <c r="F26" s="8" t="s">
        <v>228</v>
      </c>
      <c r="G26" s="20" t="s">
        <v>679</v>
      </c>
      <c r="H26" s="8" t="s">
        <v>681</v>
      </c>
      <c r="J26" s="41" t="str">
        <f t="shared" si="0"/>
        <v/>
      </c>
      <c r="K26" s="20" t="str">
        <f>IF(C26&lt;&gt;DART_MX8MM!C26,DART_MX8MM!C26,"")</f>
        <v/>
      </c>
      <c r="L26" s="20" t="str">
        <f>IF(C26&lt;&gt;DART_MX8MP!C26,DART_MX8MP!C26,"")</f>
        <v/>
      </c>
    </row>
    <row r="27" spans="1:12" x14ac:dyDescent="0.25">
      <c r="A27" s="24" t="s">
        <v>4</v>
      </c>
      <c r="B27" s="25">
        <v>26</v>
      </c>
      <c r="C27" s="5" t="s">
        <v>31</v>
      </c>
      <c r="D27" s="8" t="s">
        <v>31</v>
      </c>
      <c r="E27" s="8"/>
      <c r="F27" s="8"/>
      <c r="G27" s="20"/>
      <c r="H27" s="8"/>
      <c r="J27" s="41" t="str">
        <f t="shared" si="0"/>
        <v/>
      </c>
      <c r="K27" s="20" t="str">
        <f>IF(C27&lt;&gt;DART_MX8MM!C27,DART_MX8MM!C27,"")</f>
        <v>PMIC_STBY_REQ_1V8</v>
      </c>
      <c r="L27" s="20" t="str">
        <f>IF(C27&lt;&gt;DART_MX8MP!C27,DART_MX8MP!C27,"")</f>
        <v>PMIC_STBY_REQ_1V8</v>
      </c>
    </row>
    <row r="28" spans="1:12" ht="30" x14ac:dyDescent="0.25">
      <c r="A28" s="24" t="s">
        <v>4</v>
      </c>
      <c r="B28" s="25">
        <v>27</v>
      </c>
      <c r="C28" s="5" t="s">
        <v>32</v>
      </c>
      <c r="D28" s="8" t="s">
        <v>32</v>
      </c>
      <c r="E28" s="8"/>
      <c r="F28" s="8"/>
      <c r="G28" s="20"/>
      <c r="H28" s="10" t="s">
        <v>715</v>
      </c>
      <c r="J28" s="41" t="str">
        <f t="shared" si="0"/>
        <v/>
      </c>
      <c r="K28" s="20" t="str">
        <f>IF(C28&lt;&gt;DART_MX8MM!C28,DART_MX8MM!C28,"")</f>
        <v/>
      </c>
      <c r="L28" s="20" t="str">
        <f>IF(C28&lt;&gt;DART_MX8MP!C28,DART_MX8MP!C28,"")</f>
        <v/>
      </c>
    </row>
    <row r="29" spans="1:12" ht="30" x14ac:dyDescent="0.25">
      <c r="A29" s="24" t="s">
        <v>4</v>
      </c>
      <c r="B29" s="25">
        <v>28</v>
      </c>
      <c r="C29" s="5" t="s">
        <v>229</v>
      </c>
      <c r="D29" s="8" t="s">
        <v>33</v>
      </c>
      <c r="E29" s="8"/>
      <c r="F29" s="8"/>
      <c r="G29" s="20"/>
      <c r="H29" s="10" t="s">
        <v>724</v>
      </c>
      <c r="J29" s="41" t="str">
        <f t="shared" si="0"/>
        <v>GPIO2_IO19</v>
      </c>
      <c r="K29" s="20" t="str">
        <f>IF(C29&lt;&gt;DART_MX8MM!C29,DART_MX8MM!C29,"")</f>
        <v/>
      </c>
      <c r="L29" s="20" t="str">
        <f>IF(C29&lt;&gt;DART_MX8MP!C29,DART_MX8MP!C29,"")</f>
        <v/>
      </c>
    </row>
    <row r="30" spans="1:12" x14ac:dyDescent="0.25">
      <c r="A30" s="24" t="s">
        <v>4</v>
      </c>
      <c r="B30" s="25">
        <v>29</v>
      </c>
      <c r="C30" s="5" t="s">
        <v>230</v>
      </c>
      <c r="D30" s="8" t="s">
        <v>34</v>
      </c>
      <c r="E30" s="8"/>
      <c r="F30" s="8"/>
      <c r="G30" s="20"/>
      <c r="H30" s="10" t="s">
        <v>684</v>
      </c>
      <c r="J30" s="41" t="str">
        <f t="shared" si="0"/>
        <v>GPIO2_IO20</v>
      </c>
      <c r="K30" s="20" t="str">
        <f>IF(C30&lt;&gt;DART_MX8MM!C30,DART_MX8MM!C30,"")</f>
        <v>SD1_DATA7_1V8</v>
      </c>
      <c r="L30" s="20" t="str">
        <f>IF(C30&lt;&gt;DART_MX8MP!C30,DART_MX8MP!C30,"")</f>
        <v>SD1_RESET_B</v>
      </c>
    </row>
    <row r="31" spans="1:12" x14ac:dyDescent="0.25">
      <c r="A31" s="24" t="s">
        <v>4</v>
      </c>
      <c r="B31" s="25">
        <v>30</v>
      </c>
      <c r="C31" s="5" t="s">
        <v>24</v>
      </c>
      <c r="D31" s="8" t="s">
        <v>24</v>
      </c>
      <c r="E31" s="8"/>
      <c r="F31" s="8"/>
      <c r="G31" s="20"/>
      <c r="H31" s="8"/>
      <c r="J31" s="41" t="str">
        <f t="shared" si="0"/>
        <v/>
      </c>
      <c r="K31" s="20" t="str">
        <f>IF(C31&lt;&gt;DART_MX8MM!C31,DART_MX8MM!C31,"")</f>
        <v/>
      </c>
      <c r="L31" s="20" t="str">
        <f>IF(C31&lt;&gt;DART_MX8MP!C31,DART_MX8MP!C31,"")</f>
        <v/>
      </c>
    </row>
    <row r="32" spans="1:12" ht="30" x14ac:dyDescent="0.25">
      <c r="A32" s="24" t="s">
        <v>4</v>
      </c>
      <c r="B32" s="25">
        <v>31</v>
      </c>
      <c r="C32" s="5" t="s">
        <v>35</v>
      </c>
      <c r="D32" s="8" t="s">
        <v>35</v>
      </c>
      <c r="E32" s="8"/>
      <c r="F32" s="8"/>
      <c r="G32" s="20" t="s">
        <v>678</v>
      </c>
      <c r="H32" s="10" t="s">
        <v>686</v>
      </c>
      <c r="J32" s="41" t="str">
        <f t="shared" si="0"/>
        <v/>
      </c>
      <c r="K32" s="20" t="str">
        <f>IF(C32&lt;&gt;DART_MX8MM!C32,DART_MX8MM!C32,"")</f>
        <v/>
      </c>
      <c r="L32" s="20" t="str">
        <f>IF(C32&lt;&gt;DART_MX8MP!C32,DART_MX8MP!C32,"")</f>
        <v/>
      </c>
    </row>
    <row r="33" spans="1:12" x14ac:dyDescent="0.25">
      <c r="A33" s="24" t="s">
        <v>4</v>
      </c>
      <c r="B33" s="25">
        <v>32</v>
      </c>
      <c r="C33" s="5" t="s">
        <v>231</v>
      </c>
      <c r="D33" s="8" t="s">
        <v>36</v>
      </c>
      <c r="E33" s="8"/>
      <c r="F33" s="8"/>
      <c r="G33" s="20"/>
      <c r="H33" s="8"/>
      <c r="J33" s="41" t="str">
        <f t="shared" si="0"/>
        <v>GPIO3_IO07</v>
      </c>
      <c r="K33" s="20" t="str">
        <f>IF(C33&lt;&gt;DART_MX8MM!C33,DART_MX8MM!C33,"")</f>
        <v/>
      </c>
      <c r="L33" s="20" t="str">
        <f>IF(C33&lt;&gt;DART_MX8MP!C33,DART_MX8MP!C33,"")</f>
        <v/>
      </c>
    </row>
    <row r="34" spans="1:12" x14ac:dyDescent="0.25">
      <c r="A34" s="24" t="s">
        <v>4</v>
      </c>
      <c r="B34" s="25">
        <v>33</v>
      </c>
      <c r="C34" s="5" t="s">
        <v>24</v>
      </c>
      <c r="D34" s="8" t="s">
        <v>24</v>
      </c>
      <c r="E34" s="8"/>
      <c r="F34" s="8"/>
      <c r="G34" s="20"/>
      <c r="H34" s="8"/>
      <c r="J34" s="41" t="str">
        <f t="shared" ref="J34:J65" si="1">IFERROR(MID(D34,SEARCH($J$1,D34,1),IFERROR(SEARCH("/",D34,SEARCH($J$1,D34,1)),LEN(D34)+1)-SEARCH($J$1,D34,1)),"")</f>
        <v/>
      </c>
      <c r="K34" s="20" t="str">
        <f>IF(C34&lt;&gt;DART_MX8MM!C34,DART_MX8MM!C34,"")</f>
        <v/>
      </c>
      <c r="L34" s="20" t="str">
        <f>IF(C34&lt;&gt;DART_MX8MP!C34,DART_MX8MP!C34,"")</f>
        <v/>
      </c>
    </row>
    <row r="35" spans="1:12" x14ac:dyDescent="0.25">
      <c r="A35" s="24" t="s">
        <v>4</v>
      </c>
      <c r="B35" s="25">
        <v>34</v>
      </c>
      <c r="C35" s="5" t="s">
        <v>232</v>
      </c>
      <c r="D35" s="8" t="s">
        <v>37</v>
      </c>
      <c r="E35" s="8"/>
      <c r="F35" s="8"/>
      <c r="G35" s="20"/>
      <c r="H35" s="8"/>
      <c r="J35" s="41" t="str">
        <f t="shared" si="1"/>
        <v>GPIO3_IO01</v>
      </c>
      <c r="K35" s="20" t="str">
        <f>IF(C35&lt;&gt;DART_MX8MM!C35,DART_MX8MM!C35,"")</f>
        <v/>
      </c>
      <c r="L35" s="20" t="str">
        <f>IF(C35&lt;&gt;DART_MX8MP!C35,DART_MX8MP!C35,"")</f>
        <v/>
      </c>
    </row>
    <row r="36" spans="1:12" x14ac:dyDescent="0.25">
      <c r="A36" s="24" t="s">
        <v>4</v>
      </c>
      <c r="B36" s="25">
        <v>35</v>
      </c>
      <c r="C36" s="5" t="s">
        <v>233</v>
      </c>
      <c r="D36" s="8" t="s">
        <v>38</v>
      </c>
      <c r="E36" s="8"/>
      <c r="F36" s="8"/>
      <c r="G36" s="20"/>
      <c r="H36" s="8"/>
      <c r="J36" s="41" t="str">
        <f t="shared" si="1"/>
        <v>GPIO3_IO13</v>
      </c>
      <c r="K36" s="20" t="str">
        <f>IF(C36&lt;&gt;DART_MX8MM!C36,DART_MX8MM!C36,"")</f>
        <v>CLKIN1</v>
      </c>
      <c r="L36" s="20" t="str">
        <f>IF(C36&lt;&gt;DART_MX8MP!C36,DART_MX8MP!C36,"")</f>
        <v>DSI1_CLK_N</v>
      </c>
    </row>
    <row r="37" spans="1:12" x14ac:dyDescent="0.25">
      <c r="A37" s="24" t="s">
        <v>4</v>
      </c>
      <c r="B37" s="25">
        <v>36</v>
      </c>
      <c r="C37" s="5" t="s">
        <v>234</v>
      </c>
      <c r="D37" s="8" t="s">
        <v>39</v>
      </c>
      <c r="E37" s="8"/>
      <c r="F37" s="8"/>
      <c r="G37" s="20"/>
      <c r="H37" s="8"/>
      <c r="J37" s="41" t="str">
        <f t="shared" si="1"/>
        <v>GPIO3_IO16</v>
      </c>
      <c r="K37" s="20" t="str">
        <f>IF(C37&lt;&gt;DART_MX8MM!C37,DART_MX8MM!C37,"")</f>
        <v>NC</v>
      </c>
      <c r="L37" s="20" t="str">
        <f>IF(C37&lt;&gt;DART_MX8MP!C37,DART_MX8MP!C37,"")</f>
        <v>NC</v>
      </c>
    </row>
    <row r="38" spans="1:12" x14ac:dyDescent="0.25">
      <c r="A38" s="24" t="s">
        <v>4</v>
      </c>
      <c r="B38" s="25">
        <v>37</v>
      </c>
      <c r="C38" s="5" t="s">
        <v>235</v>
      </c>
      <c r="D38" s="8" t="s">
        <v>40</v>
      </c>
      <c r="E38" s="8"/>
      <c r="F38" s="8"/>
      <c r="G38" s="20"/>
      <c r="H38" s="8"/>
      <c r="J38" s="41" t="str">
        <f t="shared" si="1"/>
        <v>GPIO3_IO12</v>
      </c>
      <c r="K38" s="20" t="str">
        <f>IF(C38&lt;&gt;DART_MX8MM!C38,DART_MX8MM!C38,"")</f>
        <v>CLKIN2</v>
      </c>
      <c r="L38" s="20" t="str">
        <f>IF(C38&lt;&gt;DART_MX8MP!C38,DART_MX8MP!C38,"")</f>
        <v>DSI1_CLK_P</v>
      </c>
    </row>
    <row r="39" spans="1:12" x14ac:dyDescent="0.25">
      <c r="A39" s="24" t="s">
        <v>4</v>
      </c>
      <c r="B39" s="25">
        <v>38</v>
      </c>
      <c r="C39" s="5" t="s">
        <v>236</v>
      </c>
      <c r="D39" s="8" t="s">
        <v>41</v>
      </c>
      <c r="E39" s="8"/>
      <c r="F39" s="8"/>
      <c r="G39" s="20"/>
      <c r="H39" s="8"/>
      <c r="J39" s="41" t="str">
        <f t="shared" si="1"/>
        <v>GPIO3_IO14</v>
      </c>
      <c r="K39" s="20" t="str">
        <f>IF(C39&lt;&gt;DART_MX8MM!C39,DART_MX8MM!C39,"")</f>
        <v/>
      </c>
      <c r="L39" s="20" t="str">
        <f>IF(C39&lt;&gt;DART_MX8MP!C39,DART_MX8MP!C39,"")</f>
        <v/>
      </c>
    </row>
    <row r="40" spans="1:12" x14ac:dyDescent="0.25">
      <c r="A40" s="24" t="s">
        <v>4</v>
      </c>
      <c r="B40" s="25">
        <v>39</v>
      </c>
      <c r="C40" s="5" t="s">
        <v>237</v>
      </c>
      <c r="D40" s="8" t="s">
        <v>42</v>
      </c>
      <c r="E40" s="8"/>
      <c r="F40" s="8"/>
      <c r="G40" s="20"/>
      <c r="H40" s="8"/>
      <c r="J40" s="41" t="str">
        <f t="shared" si="1"/>
        <v>GPIO3_IO10</v>
      </c>
      <c r="K40" s="20" t="str">
        <f>IF(C40&lt;&gt;DART_MX8MM!C40,DART_MX8MM!C40,"")</f>
        <v>NC</v>
      </c>
      <c r="L40" s="20" t="str">
        <f>IF(C40&lt;&gt;DART_MX8MP!C40,DART_MX8MP!C40,"")</f>
        <v>DSI1_D0_N</v>
      </c>
    </row>
    <row r="41" spans="1:12" x14ac:dyDescent="0.25">
      <c r="A41" s="24" t="s">
        <v>4</v>
      </c>
      <c r="B41" s="25">
        <v>40</v>
      </c>
      <c r="C41" s="5" t="s">
        <v>238</v>
      </c>
      <c r="D41" s="8" t="s">
        <v>43</v>
      </c>
      <c r="E41" s="8"/>
      <c r="F41" s="8"/>
      <c r="G41" s="20"/>
      <c r="H41" s="8"/>
      <c r="J41" s="41" t="str">
        <f t="shared" si="1"/>
        <v>GPIO3_IO00</v>
      </c>
      <c r="K41" s="20" t="str">
        <f>IF(C41&lt;&gt;DART_MX8MM!C41,DART_MX8MM!C41,"")</f>
        <v/>
      </c>
      <c r="L41" s="20" t="str">
        <f>IF(C41&lt;&gt;DART_MX8MP!C41,DART_MX8MP!C41,"")</f>
        <v/>
      </c>
    </row>
    <row r="42" spans="1:12" x14ac:dyDescent="0.25">
      <c r="A42" s="24" t="s">
        <v>4</v>
      </c>
      <c r="B42" s="25">
        <v>41</v>
      </c>
      <c r="C42" s="5" t="s">
        <v>239</v>
      </c>
      <c r="D42" s="8" t="s">
        <v>44</v>
      </c>
      <c r="E42" s="8"/>
      <c r="F42" s="8"/>
      <c r="G42" s="20"/>
      <c r="H42" s="8"/>
      <c r="J42" s="41" t="str">
        <f t="shared" si="1"/>
        <v>GPIO3_IO15</v>
      </c>
      <c r="K42" s="20" t="str">
        <f>IF(C42&lt;&gt;DART_MX8MM!C42,DART_MX8MM!C42,"")</f>
        <v>GPIO1_IO07</v>
      </c>
      <c r="L42" s="20" t="str">
        <f>IF(C42&lt;&gt;DART_MX8MP!C42,DART_MX8MP!C42,"")</f>
        <v>DSI1_D0_P</v>
      </c>
    </row>
    <row r="43" spans="1:12" x14ac:dyDescent="0.25">
      <c r="A43" s="24" t="s">
        <v>4</v>
      </c>
      <c r="B43" s="25">
        <v>42</v>
      </c>
      <c r="C43" s="5" t="s">
        <v>240</v>
      </c>
      <c r="D43" s="8" t="s">
        <v>45</v>
      </c>
      <c r="E43" s="8"/>
      <c r="F43" s="8"/>
      <c r="G43" s="20"/>
      <c r="H43" s="8"/>
      <c r="J43" s="41" t="str">
        <f t="shared" si="1"/>
        <v>GPIO3_IO18</v>
      </c>
      <c r="K43" s="20" t="str">
        <f>IF(C43&lt;&gt;DART_MX8MM!C43,DART_MX8MM!C43,"")</f>
        <v>NC</v>
      </c>
      <c r="L43" s="20" t="str">
        <f>IF(C43&lt;&gt;DART_MX8MP!C43,DART_MX8MP!C43,"")</f>
        <v>DSI1_D2_N</v>
      </c>
    </row>
    <row r="44" spans="1:12" x14ac:dyDescent="0.25">
      <c r="A44" s="24" t="s">
        <v>4</v>
      </c>
      <c r="B44" s="25">
        <v>43</v>
      </c>
      <c r="C44" s="5" t="s">
        <v>241</v>
      </c>
      <c r="D44" s="8" t="s">
        <v>46</v>
      </c>
      <c r="E44" s="8"/>
      <c r="F44" s="8"/>
      <c r="G44" s="20"/>
      <c r="H44" s="8"/>
      <c r="J44" s="41" t="str">
        <f t="shared" si="1"/>
        <v>GPIO3_IO11</v>
      </c>
      <c r="K44" s="20" t="str">
        <f>IF(C44&lt;&gt;DART_MX8MM!C44,DART_MX8MM!C44,"")</f>
        <v>NC</v>
      </c>
      <c r="L44" s="20" t="str">
        <f>IF(C44&lt;&gt;DART_MX8MP!C44,DART_MX8MP!C44,"")</f>
        <v>DSI1_D1_N</v>
      </c>
    </row>
    <row r="45" spans="1:12" x14ac:dyDescent="0.25">
      <c r="A45" s="24" t="s">
        <v>4</v>
      </c>
      <c r="B45" s="25">
        <v>44</v>
      </c>
      <c r="C45" s="5" t="s">
        <v>242</v>
      </c>
      <c r="D45" s="8" t="s">
        <v>47</v>
      </c>
      <c r="E45" s="8"/>
      <c r="F45" s="8"/>
      <c r="G45" s="20"/>
      <c r="H45" s="8"/>
      <c r="J45" s="41" t="str">
        <f t="shared" si="1"/>
        <v>GPIO3_IO17</v>
      </c>
      <c r="K45" s="20" t="str">
        <f>IF(C45&lt;&gt;DART_MX8MM!C45,DART_MX8MM!C45,"")</f>
        <v>NC</v>
      </c>
      <c r="L45" s="20" t="str">
        <f>IF(C45&lt;&gt;DART_MX8MP!C45,DART_MX8MP!C45,"")</f>
        <v>DSI1_D2_P</v>
      </c>
    </row>
    <row r="46" spans="1:12" x14ac:dyDescent="0.25">
      <c r="A46" s="24" t="s">
        <v>4</v>
      </c>
      <c r="B46" s="25">
        <v>45</v>
      </c>
      <c r="C46" s="5" t="s">
        <v>243</v>
      </c>
      <c r="D46" s="8" t="s">
        <v>48</v>
      </c>
      <c r="E46" s="8"/>
      <c r="F46" s="8"/>
      <c r="G46" s="20"/>
      <c r="H46" s="8"/>
      <c r="J46" s="41" t="str">
        <f t="shared" si="1"/>
        <v>GPIO3_IO05</v>
      </c>
      <c r="K46" s="20" t="str">
        <f>IF(C46&lt;&gt;DART_MX8MM!C46,DART_MX8MM!C46,"")</f>
        <v>CLKOUT1</v>
      </c>
      <c r="L46" s="20" t="str">
        <f>IF(C46&lt;&gt;DART_MX8MP!C46,DART_MX8MP!C46,"")</f>
        <v>DSI1_D1_P</v>
      </c>
    </row>
    <row r="47" spans="1:12" x14ac:dyDescent="0.25">
      <c r="A47" s="24" t="s">
        <v>4</v>
      </c>
      <c r="B47" s="25">
        <v>46</v>
      </c>
      <c r="C47" s="5" t="s">
        <v>244</v>
      </c>
      <c r="D47" s="8" t="s">
        <v>49</v>
      </c>
      <c r="E47" s="8"/>
      <c r="F47" s="8"/>
      <c r="G47" s="20"/>
      <c r="H47" s="8"/>
      <c r="J47" s="41" t="str">
        <f t="shared" si="1"/>
        <v>GPIO3_IO09</v>
      </c>
      <c r="K47" s="20" t="str">
        <f>IF(C47&lt;&gt;DART_MX8MM!C47,DART_MX8MM!C47,"")</f>
        <v/>
      </c>
      <c r="L47" s="20" t="str">
        <f>IF(C47&lt;&gt;DART_MX8MP!C47,DART_MX8MP!C47,"")</f>
        <v/>
      </c>
    </row>
    <row r="48" spans="1:12" x14ac:dyDescent="0.25">
      <c r="A48" s="24" t="s">
        <v>4</v>
      </c>
      <c r="B48" s="25">
        <v>47</v>
      </c>
      <c r="C48" s="5" t="s">
        <v>245</v>
      </c>
      <c r="D48" s="8" t="s">
        <v>50</v>
      </c>
      <c r="E48" s="8"/>
      <c r="F48" s="8"/>
      <c r="G48" s="20"/>
      <c r="H48" s="8"/>
      <c r="J48" s="41" t="str">
        <f t="shared" si="1"/>
        <v>GPIO3_IO03</v>
      </c>
      <c r="K48" s="20" t="str">
        <f>IF(C48&lt;&gt;DART_MX8MM!C48,DART_MX8MM!C48,"")</f>
        <v>CLKOUT2</v>
      </c>
      <c r="L48" s="20" t="str">
        <f>IF(C48&lt;&gt;DART_MX8MP!C48,DART_MX8MP!C48,"")</f>
        <v>GPIO1_IO09</v>
      </c>
    </row>
    <row r="49" spans="1:12" x14ac:dyDescent="0.25">
      <c r="A49" s="24" t="s">
        <v>4</v>
      </c>
      <c r="B49" s="25">
        <v>48</v>
      </c>
      <c r="C49" s="5" t="s">
        <v>246</v>
      </c>
      <c r="D49" s="8" t="s">
        <v>51</v>
      </c>
      <c r="E49" s="8"/>
      <c r="F49" s="8"/>
      <c r="G49" s="20"/>
      <c r="H49" s="8"/>
      <c r="J49" s="41" t="str">
        <f t="shared" si="1"/>
        <v>GPIO3_IO06</v>
      </c>
      <c r="K49" s="20" t="str">
        <f>IF(C49&lt;&gt;DART_MX8MM!C49,DART_MX8MM!C49,"")</f>
        <v/>
      </c>
      <c r="L49" s="20" t="str">
        <f>IF(C49&lt;&gt;DART_MX8MP!C49,DART_MX8MP!C49,"")</f>
        <v/>
      </c>
    </row>
    <row r="50" spans="1:12" x14ac:dyDescent="0.25">
      <c r="A50" s="24" t="s">
        <v>4</v>
      </c>
      <c r="B50" s="25">
        <v>49</v>
      </c>
      <c r="C50" s="5" t="s">
        <v>24</v>
      </c>
      <c r="D50" s="8" t="s">
        <v>24</v>
      </c>
      <c r="E50" s="8"/>
      <c r="F50" s="8"/>
      <c r="G50" s="20"/>
      <c r="H50" s="8"/>
      <c r="J50" s="41" t="str">
        <f t="shared" si="1"/>
        <v/>
      </c>
      <c r="K50" s="20" t="str">
        <f>IF(C50&lt;&gt;DART_MX8MM!C50,DART_MX8MM!C50,"")</f>
        <v/>
      </c>
      <c r="L50" s="20" t="str">
        <f>IF(C50&lt;&gt;DART_MX8MP!C50,DART_MX8MP!C50,"")</f>
        <v/>
      </c>
    </row>
    <row r="51" spans="1:12" x14ac:dyDescent="0.25">
      <c r="A51" s="24" t="s">
        <v>4</v>
      </c>
      <c r="B51" s="25">
        <v>50</v>
      </c>
      <c r="C51" s="5" t="s">
        <v>247</v>
      </c>
      <c r="D51" s="8" t="s">
        <v>52</v>
      </c>
      <c r="E51" s="8"/>
      <c r="F51" s="8"/>
      <c r="G51" s="20"/>
      <c r="H51" s="8"/>
      <c r="J51" s="41" t="str">
        <f t="shared" si="1"/>
        <v>GPIO3_IO08</v>
      </c>
      <c r="K51" s="20" t="str">
        <f>IF(C51&lt;&gt;DART_MX8MM!C51,DART_MX8MM!C51,"")</f>
        <v/>
      </c>
      <c r="L51" s="20" t="str">
        <f>IF(C51&lt;&gt;DART_MX8MP!C51,DART_MX8MP!C51,"")</f>
        <v/>
      </c>
    </row>
    <row r="52" spans="1:12" ht="30" x14ac:dyDescent="0.25">
      <c r="A52" s="24" t="s">
        <v>4</v>
      </c>
      <c r="B52" s="25">
        <v>51</v>
      </c>
      <c r="C52" s="5" t="s">
        <v>425</v>
      </c>
      <c r="D52" s="8" t="s">
        <v>53</v>
      </c>
      <c r="E52" s="8"/>
      <c r="F52" s="8"/>
      <c r="G52" s="20"/>
      <c r="H52" s="10" t="s">
        <v>687</v>
      </c>
      <c r="J52" s="41" t="str">
        <f t="shared" si="1"/>
        <v/>
      </c>
      <c r="K52" s="20" t="str">
        <f>IF(C52&lt;&gt;DART_MX8MM!C52,DART_MX8MM!C52,"")</f>
        <v/>
      </c>
      <c r="L52" s="20" t="str">
        <f>IF(C52&lt;&gt;DART_MX8MP!C52,DART_MX8MP!C52,"")</f>
        <v/>
      </c>
    </row>
    <row r="53" spans="1:12" x14ac:dyDescent="0.25">
      <c r="A53" s="24" t="s">
        <v>4</v>
      </c>
      <c r="B53" s="25">
        <v>52</v>
      </c>
      <c r="C53" s="5" t="s">
        <v>24</v>
      </c>
      <c r="D53" s="8" t="s">
        <v>24</v>
      </c>
      <c r="E53" s="8"/>
      <c r="F53" s="8"/>
      <c r="G53" s="20"/>
      <c r="H53" s="8"/>
      <c r="J53" s="41" t="str">
        <f t="shared" si="1"/>
        <v/>
      </c>
      <c r="K53" s="20" t="str">
        <f>IF(C53&lt;&gt;DART_MX8MM!C53,DART_MX8MM!C53,"")</f>
        <v/>
      </c>
      <c r="L53" s="20" t="str">
        <f>IF(C53&lt;&gt;DART_MX8MP!C53,DART_MX8MP!C53,"")</f>
        <v/>
      </c>
    </row>
    <row r="54" spans="1:12" x14ac:dyDescent="0.25">
      <c r="A54" s="24" t="s">
        <v>4</v>
      </c>
      <c r="B54" s="25">
        <v>53</v>
      </c>
      <c r="C54" s="5" t="s">
        <v>426</v>
      </c>
      <c r="D54" s="8" t="s">
        <v>54</v>
      </c>
      <c r="E54" s="8"/>
      <c r="F54" s="8"/>
      <c r="G54" s="20"/>
      <c r="H54" s="8" t="s">
        <v>688</v>
      </c>
      <c r="J54" s="41" t="str">
        <f t="shared" si="1"/>
        <v/>
      </c>
      <c r="K54" s="20" t="str">
        <f>IF(C54&lt;&gt;DART_MX8MM!C54,DART_MX8MM!C54,"")</f>
        <v/>
      </c>
      <c r="L54" s="20" t="str">
        <f>IF(C54&lt;&gt;DART_MX8MP!C54,DART_MX8MP!C54,"")</f>
        <v/>
      </c>
    </row>
    <row r="55" spans="1:12" ht="30" x14ac:dyDescent="0.25">
      <c r="A55" s="24" t="s">
        <v>4</v>
      </c>
      <c r="B55" s="25">
        <v>54</v>
      </c>
      <c r="C55" s="5" t="s">
        <v>752</v>
      </c>
      <c r="D55" s="8" t="s">
        <v>55</v>
      </c>
      <c r="E55" s="8"/>
      <c r="F55" s="8"/>
      <c r="G55" s="20"/>
      <c r="H55" s="10" t="s">
        <v>687</v>
      </c>
      <c r="J55" s="41" t="str">
        <f t="shared" si="1"/>
        <v/>
      </c>
      <c r="K55" s="20" t="str">
        <f>IF(C55&lt;&gt;DART_MX8MM!C55,DART_MX8MM!C55,"")</f>
        <v>NC</v>
      </c>
      <c r="L55" s="20" t="str">
        <f>IF(C55&lt;&gt;DART_MX8MP!C55,DART_MX8MP!C55,"")</f>
        <v>NC</v>
      </c>
    </row>
    <row r="56" spans="1:12" x14ac:dyDescent="0.25">
      <c r="A56" s="24" t="s">
        <v>4</v>
      </c>
      <c r="B56" s="25">
        <v>55</v>
      </c>
      <c r="C56" s="5" t="s">
        <v>24</v>
      </c>
      <c r="D56" s="8" t="s">
        <v>24</v>
      </c>
      <c r="E56" s="8"/>
      <c r="F56" s="8"/>
      <c r="G56" s="20"/>
      <c r="H56" s="8"/>
      <c r="J56" s="41" t="str">
        <f t="shared" si="1"/>
        <v/>
      </c>
      <c r="K56" s="20" t="str">
        <f>IF(C56&lt;&gt;DART_MX8MM!C56,DART_MX8MM!C56,"")</f>
        <v/>
      </c>
      <c r="L56" s="20" t="str">
        <f>IF(C56&lt;&gt;DART_MX8MP!C56,DART_MX8MP!C56,"")</f>
        <v/>
      </c>
    </row>
    <row r="57" spans="1:12" x14ac:dyDescent="0.25">
      <c r="A57" s="24" t="s">
        <v>4</v>
      </c>
      <c r="B57" s="25">
        <v>56</v>
      </c>
      <c r="C57" s="5" t="s">
        <v>753</v>
      </c>
      <c r="D57" s="8" t="s">
        <v>56</v>
      </c>
      <c r="E57" s="8"/>
      <c r="F57" s="8"/>
      <c r="G57" s="20"/>
      <c r="H57" s="8" t="s">
        <v>689</v>
      </c>
      <c r="J57" s="41" t="str">
        <f t="shared" si="1"/>
        <v/>
      </c>
      <c r="K57" s="20" t="str">
        <f>IF(C57&lt;&gt;DART_MX8MM!C57,DART_MX8MM!C57,"")</f>
        <v>NC</v>
      </c>
      <c r="L57" s="20" t="str">
        <f>IF(C57&lt;&gt;DART_MX8MP!C57,DART_MX8MP!C57,"")</f>
        <v>NC</v>
      </c>
    </row>
    <row r="58" spans="1:12" x14ac:dyDescent="0.25">
      <c r="A58" s="24" t="s">
        <v>4</v>
      </c>
      <c r="B58" s="25">
        <v>57</v>
      </c>
      <c r="C58" s="5" t="s">
        <v>427</v>
      </c>
      <c r="D58" s="8" t="s">
        <v>57</v>
      </c>
      <c r="E58" s="8"/>
      <c r="F58" s="8"/>
      <c r="G58" s="20"/>
      <c r="H58" s="8"/>
      <c r="J58" s="41" t="str">
        <f t="shared" si="1"/>
        <v/>
      </c>
      <c r="K58" s="20" t="str">
        <f>IF(C58&lt;&gt;DART_MX8MM!C58,DART_MX8MM!C58,"")</f>
        <v/>
      </c>
      <c r="L58" s="20" t="str">
        <f>IF(C58&lt;&gt;DART_MX8MP!C58,DART_MX8MP!C58,"")</f>
        <v/>
      </c>
    </row>
    <row r="59" spans="1:12" x14ac:dyDescent="0.25">
      <c r="A59" s="24" t="s">
        <v>4</v>
      </c>
      <c r="B59" s="25">
        <v>58</v>
      </c>
      <c r="C59" s="5" t="s">
        <v>24</v>
      </c>
      <c r="D59" s="8" t="s">
        <v>24</v>
      </c>
      <c r="E59" s="8"/>
      <c r="F59" s="8"/>
      <c r="G59" s="20"/>
      <c r="H59" s="8"/>
      <c r="J59" s="41" t="str">
        <f t="shared" si="1"/>
        <v/>
      </c>
      <c r="K59" s="20" t="str">
        <f>IF(C59&lt;&gt;DART_MX8MM!C59,DART_MX8MM!C59,"")</f>
        <v/>
      </c>
      <c r="L59" s="20" t="str">
        <f>IF(C59&lt;&gt;DART_MX8MP!C59,DART_MX8MP!C59,"")</f>
        <v/>
      </c>
    </row>
    <row r="60" spans="1:12" x14ac:dyDescent="0.25">
      <c r="A60" s="24" t="s">
        <v>4</v>
      </c>
      <c r="B60" s="25">
        <v>59</v>
      </c>
      <c r="C60" s="5" t="s">
        <v>428</v>
      </c>
      <c r="D60" s="8" t="s">
        <v>58</v>
      </c>
      <c r="E60" s="8"/>
      <c r="F60" s="8"/>
      <c r="G60" s="20"/>
      <c r="H60" s="8"/>
      <c r="J60" s="41" t="str">
        <f t="shared" si="1"/>
        <v/>
      </c>
      <c r="K60" s="20" t="str">
        <f>IF(C60&lt;&gt;DART_MX8MM!C60,DART_MX8MM!C60,"")</f>
        <v/>
      </c>
      <c r="L60" s="20" t="str">
        <f>IF(C60&lt;&gt;DART_MX8MP!C60,DART_MX8MP!C60,"")</f>
        <v/>
      </c>
    </row>
    <row r="61" spans="1:12" x14ac:dyDescent="0.25">
      <c r="A61" s="24" t="s">
        <v>4</v>
      </c>
      <c r="B61" s="25">
        <v>60</v>
      </c>
      <c r="C61" s="5" t="s">
        <v>429</v>
      </c>
      <c r="D61" s="8" t="s">
        <v>59</v>
      </c>
      <c r="E61" s="8"/>
      <c r="F61" s="8"/>
      <c r="G61" s="20"/>
      <c r="H61" s="8"/>
      <c r="J61" s="41" t="str">
        <f t="shared" si="1"/>
        <v/>
      </c>
      <c r="K61" s="20" t="str">
        <f>IF(C61&lt;&gt;DART_MX8MM!C61,DART_MX8MM!C61,"")</f>
        <v/>
      </c>
      <c r="L61" s="20" t="str">
        <f>IF(C61&lt;&gt;DART_MX8MP!C61,DART_MX8MP!C61,"")</f>
        <v/>
      </c>
    </row>
    <row r="62" spans="1:12" x14ac:dyDescent="0.25">
      <c r="A62" s="24" t="s">
        <v>4</v>
      </c>
      <c r="B62" s="25">
        <v>61</v>
      </c>
      <c r="C62" s="5" t="s">
        <v>24</v>
      </c>
      <c r="D62" s="8" t="s">
        <v>24</v>
      </c>
      <c r="E62" s="8"/>
      <c r="F62" s="8"/>
      <c r="G62" s="20"/>
      <c r="H62" s="8"/>
      <c r="J62" s="41" t="str">
        <f t="shared" si="1"/>
        <v/>
      </c>
      <c r="K62" s="20" t="str">
        <f>IF(C62&lt;&gt;DART_MX8MM!C62,DART_MX8MM!C62,"")</f>
        <v/>
      </c>
      <c r="L62" s="20" t="str">
        <f>IF(C62&lt;&gt;DART_MX8MP!C62,DART_MX8MP!C62,"")</f>
        <v/>
      </c>
    </row>
    <row r="63" spans="1:12" x14ac:dyDescent="0.25">
      <c r="A63" s="24" t="s">
        <v>4</v>
      </c>
      <c r="B63" s="25">
        <v>62</v>
      </c>
      <c r="C63" s="5" t="s">
        <v>430</v>
      </c>
      <c r="D63" s="8" t="s">
        <v>60</v>
      </c>
      <c r="E63" s="8"/>
      <c r="F63" s="8"/>
      <c r="G63" s="20"/>
      <c r="H63" s="8"/>
      <c r="J63" s="41" t="str">
        <f t="shared" si="1"/>
        <v/>
      </c>
      <c r="K63" s="20" t="str">
        <f>IF(C63&lt;&gt;DART_MX8MM!C63,DART_MX8MM!C63,"")</f>
        <v/>
      </c>
      <c r="L63" s="20" t="str">
        <f>IF(C63&lt;&gt;DART_MX8MP!C63,DART_MX8MP!C63,"")</f>
        <v/>
      </c>
    </row>
    <row r="64" spans="1:12" x14ac:dyDescent="0.25">
      <c r="A64" s="24" t="s">
        <v>4</v>
      </c>
      <c r="B64" s="25">
        <v>63</v>
      </c>
      <c r="C64" s="5" t="s">
        <v>733</v>
      </c>
      <c r="D64" s="8" t="s">
        <v>61</v>
      </c>
      <c r="E64" s="8"/>
      <c r="F64" s="8"/>
      <c r="G64" s="20"/>
      <c r="H64" s="8"/>
      <c r="J64" s="41" t="str">
        <f t="shared" si="1"/>
        <v/>
      </c>
      <c r="K64" s="20" t="str">
        <f>IF(C64&lt;&gt;DART_MX8MM!C64,DART_MX8MM!C64,"")</f>
        <v>NC</v>
      </c>
      <c r="L64" s="20" t="str">
        <f>IF(C64&lt;&gt;DART_MX8MP!C64,DART_MX8MP!C64,"")</f>
        <v>NC</v>
      </c>
    </row>
    <row r="65" spans="1:12" x14ac:dyDescent="0.25">
      <c r="A65" s="24" t="s">
        <v>4</v>
      </c>
      <c r="B65" s="25">
        <v>64</v>
      </c>
      <c r="C65" s="5" t="s">
        <v>24</v>
      </c>
      <c r="D65" s="8" t="s">
        <v>24</v>
      </c>
      <c r="E65" s="8"/>
      <c r="F65" s="8"/>
      <c r="G65" s="20"/>
      <c r="H65" s="8"/>
      <c r="J65" s="41" t="str">
        <f t="shared" si="1"/>
        <v/>
      </c>
      <c r="K65" s="20" t="str">
        <f>IF(C65&lt;&gt;DART_MX8MM!C65,DART_MX8MM!C65,"")</f>
        <v/>
      </c>
      <c r="L65" s="20" t="str">
        <f>IF(C65&lt;&gt;DART_MX8MP!C65,DART_MX8MP!C65,"")</f>
        <v/>
      </c>
    </row>
    <row r="66" spans="1:12" x14ac:dyDescent="0.25">
      <c r="A66" s="24" t="s">
        <v>4</v>
      </c>
      <c r="B66" s="25">
        <v>65</v>
      </c>
      <c r="C66" s="5" t="s">
        <v>734</v>
      </c>
      <c r="D66" s="8" t="s">
        <v>62</v>
      </c>
      <c r="E66" s="8"/>
      <c r="F66" s="8"/>
      <c r="G66" s="20"/>
      <c r="H66" s="8"/>
      <c r="J66" s="41" t="str">
        <f t="shared" ref="J66:J129" si="2">IFERROR(MID(D66,SEARCH($J$1,D66,1),IFERROR(SEARCH("/",D66,SEARCH($J$1,D66,1)),LEN(D66)+1)-SEARCH($J$1,D66,1)),"")</f>
        <v/>
      </c>
      <c r="K66" s="20" t="str">
        <f>IF(C66&lt;&gt;DART_MX8MM!C66,DART_MX8MM!C66,"")</f>
        <v>NC</v>
      </c>
      <c r="L66" s="20" t="str">
        <f>IF(C66&lt;&gt;DART_MX8MP!C66,DART_MX8MP!C66,"")</f>
        <v>NC</v>
      </c>
    </row>
    <row r="67" spans="1:12" x14ac:dyDescent="0.25">
      <c r="A67" s="24" t="s">
        <v>4</v>
      </c>
      <c r="B67" s="25">
        <v>66</v>
      </c>
      <c r="C67" s="5" t="s">
        <v>735</v>
      </c>
      <c r="D67" s="8" t="s">
        <v>63</v>
      </c>
      <c r="E67" s="8"/>
      <c r="F67" s="8"/>
      <c r="G67" s="20"/>
      <c r="H67" s="8"/>
      <c r="J67" s="41" t="str">
        <f t="shared" si="2"/>
        <v/>
      </c>
      <c r="K67" s="20" t="str">
        <f>IF(C67&lt;&gt;DART_MX8MM!C67,DART_MX8MM!C67,"")</f>
        <v>NC</v>
      </c>
      <c r="L67" s="20" t="str">
        <f>IF(C67&lt;&gt;DART_MX8MP!C67,DART_MX8MP!C67,"")</f>
        <v>DSI1_D3_N</v>
      </c>
    </row>
    <row r="68" spans="1:12" x14ac:dyDescent="0.25">
      <c r="A68" s="24" t="s">
        <v>4</v>
      </c>
      <c r="B68" s="25">
        <v>67</v>
      </c>
      <c r="C68" s="5" t="s">
        <v>24</v>
      </c>
      <c r="D68" s="8" t="s">
        <v>24</v>
      </c>
      <c r="E68" s="8"/>
      <c r="F68" s="8"/>
      <c r="G68" s="20"/>
      <c r="H68" s="8"/>
      <c r="J68" s="41" t="str">
        <f t="shared" si="2"/>
        <v/>
      </c>
      <c r="K68" s="20" t="str">
        <f>IF(C68&lt;&gt;DART_MX8MM!C68,DART_MX8MM!C68,"")</f>
        <v/>
      </c>
      <c r="L68" s="20" t="str">
        <f>IF(C68&lt;&gt;DART_MX8MP!C68,DART_MX8MP!C68,"")</f>
        <v/>
      </c>
    </row>
    <row r="69" spans="1:12" x14ac:dyDescent="0.25">
      <c r="A69" s="24" t="s">
        <v>4</v>
      </c>
      <c r="B69" s="25">
        <v>68</v>
      </c>
      <c r="C69" s="5" t="s">
        <v>736</v>
      </c>
      <c r="D69" s="8" t="s">
        <v>64</v>
      </c>
      <c r="E69" s="8"/>
      <c r="F69" s="8"/>
      <c r="G69" s="20"/>
      <c r="H69" s="8"/>
      <c r="J69" s="41" t="str">
        <f t="shared" si="2"/>
        <v/>
      </c>
      <c r="K69" s="20" t="str">
        <f>IF(C69&lt;&gt;DART_MX8MM!C69,DART_MX8MM!C69,"")</f>
        <v>NC</v>
      </c>
      <c r="L69" s="20" t="str">
        <f>IF(C69&lt;&gt;DART_MX8MP!C69,DART_MX8MP!C69,"")</f>
        <v>DSI1_D3_P</v>
      </c>
    </row>
    <row r="70" spans="1:12" x14ac:dyDescent="0.25">
      <c r="A70" s="24" t="s">
        <v>4</v>
      </c>
      <c r="B70" s="25">
        <v>69</v>
      </c>
      <c r="C70" s="5" t="s">
        <v>433</v>
      </c>
      <c r="D70" s="8" t="s">
        <v>65</v>
      </c>
      <c r="E70" s="8"/>
      <c r="F70" s="8"/>
      <c r="G70" s="20"/>
      <c r="H70" s="8" t="s">
        <v>690</v>
      </c>
      <c r="J70" s="41" t="str">
        <f t="shared" si="2"/>
        <v/>
      </c>
      <c r="K70" s="20" t="str">
        <f>IF(C70&lt;&gt;DART_MX8MM!C70,DART_MX8MM!C70,"")</f>
        <v/>
      </c>
      <c r="L70" s="20" t="str">
        <f>IF(C70&lt;&gt;DART_MX8MP!C70,DART_MX8MP!C70,"")</f>
        <v/>
      </c>
    </row>
    <row r="71" spans="1:12" x14ac:dyDescent="0.25">
      <c r="A71" s="24" t="s">
        <v>4</v>
      </c>
      <c r="B71" s="25">
        <v>70</v>
      </c>
      <c r="C71" s="5" t="s">
        <v>24</v>
      </c>
      <c r="D71" s="8" t="s">
        <v>24</v>
      </c>
      <c r="E71" s="8"/>
      <c r="F71" s="8"/>
      <c r="G71" s="20"/>
      <c r="H71" s="8"/>
      <c r="J71" s="41" t="str">
        <f t="shared" si="2"/>
        <v/>
      </c>
      <c r="K71" s="20" t="str">
        <f>IF(C71&lt;&gt;DART_MX8MM!C71,DART_MX8MM!C71,"")</f>
        <v/>
      </c>
      <c r="L71" s="20" t="str">
        <f>IF(C71&lt;&gt;DART_MX8MP!C71,DART_MX8MP!C71,"")</f>
        <v/>
      </c>
    </row>
    <row r="72" spans="1:12" x14ac:dyDescent="0.25">
      <c r="A72" s="24" t="s">
        <v>4</v>
      </c>
      <c r="B72" s="25">
        <v>71</v>
      </c>
      <c r="C72" s="5" t="s">
        <v>434</v>
      </c>
      <c r="D72" s="8" t="s">
        <v>66</v>
      </c>
      <c r="E72" s="8"/>
      <c r="F72" s="8"/>
      <c r="G72" s="20"/>
      <c r="H72" s="8" t="s">
        <v>690</v>
      </c>
      <c r="J72" s="41" t="str">
        <f t="shared" si="2"/>
        <v/>
      </c>
      <c r="K72" s="20" t="str">
        <f>IF(C72&lt;&gt;DART_MX8MM!C72,DART_MX8MM!C72,"")</f>
        <v/>
      </c>
      <c r="L72" s="20" t="str">
        <f>IF(C72&lt;&gt;DART_MX8MP!C72,DART_MX8MP!C72,"")</f>
        <v/>
      </c>
    </row>
    <row r="73" spans="1:12" x14ac:dyDescent="0.25">
      <c r="A73" s="24" t="s">
        <v>4</v>
      </c>
      <c r="B73" s="25">
        <v>72</v>
      </c>
      <c r="C73" s="5" t="s">
        <v>67</v>
      </c>
      <c r="D73" s="8" t="s">
        <v>67</v>
      </c>
      <c r="E73" s="8"/>
      <c r="F73" s="8"/>
      <c r="G73" s="20"/>
      <c r="H73" s="8" t="s">
        <v>708</v>
      </c>
      <c r="J73" s="41" t="str">
        <f t="shared" si="2"/>
        <v/>
      </c>
      <c r="K73" s="20" t="str">
        <f>IF(C73&lt;&gt;DART_MX8MM!C73,DART_MX8MM!C73,"")</f>
        <v>NC</v>
      </c>
      <c r="L73" s="20" t="str">
        <f>IF(C73&lt;&gt;DART_MX8MP!C73,DART_MX8MP!C73,"")</f>
        <v>BOOT_MODE3</v>
      </c>
    </row>
    <row r="74" spans="1:12" x14ac:dyDescent="0.25">
      <c r="A74" s="24" t="s">
        <v>4</v>
      </c>
      <c r="B74" s="25">
        <v>73</v>
      </c>
      <c r="C74" s="5" t="s">
        <v>436</v>
      </c>
      <c r="D74" s="8" t="s">
        <v>68</v>
      </c>
      <c r="E74" s="8"/>
      <c r="F74" s="8"/>
      <c r="G74" s="20"/>
      <c r="H74" s="8" t="s">
        <v>690</v>
      </c>
      <c r="J74" s="41" t="str">
        <f t="shared" si="2"/>
        <v/>
      </c>
      <c r="K74" s="20" t="str">
        <f>IF(C74&lt;&gt;DART_MX8MM!C74,DART_MX8MM!C74,"")</f>
        <v/>
      </c>
      <c r="L74" s="20" t="str">
        <f>IF(C74&lt;&gt;DART_MX8MP!C74,DART_MX8MP!C74,"")</f>
        <v/>
      </c>
    </row>
    <row r="75" spans="1:12" ht="30" x14ac:dyDescent="0.25">
      <c r="A75" s="24" t="s">
        <v>4</v>
      </c>
      <c r="B75" s="25">
        <v>74</v>
      </c>
      <c r="C75" s="5" t="s">
        <v>248</v>
      </c>
      <c r="D75" s="8" t="s">
        <v>69</v>
      </c>
      <c r="E75" s="8"/>
      <c r="F75" s="8"/>
      <c r="G75" s="20"/>
      <c r="H75" s="10" t="s">
        <v>685</v>
      </c>
      <c r="J75" s="41" t="str">
        <f t="shared" si="2"/>
        <v>GPIO2_IO012</v>
      </c>
      <c r="K75" s="20" t="str">
        <f>IF(C75&lt;&gt;DART_MX8MM!C75,DART_MX8MM!C75,"")</f>
        <v/>
      </c>
      <c r="L75" s="20" t="str">
        <f>IF(C75&lt;&gt;DART_MX8MP!C75,DART_MX8MP!C75,"")</f>
        <v/>
      </c>
    </row>
    <row r="76" spans="1:12" x14ac:dyDescent="0.25">
      <c r="A76" s="24" t="s">
        <v>4</v>
      </c>
      <c r="B76" s="25">
        <v>75</v>
      </c>
      <c r="C76" s="5" t="s">
        <v>437</v>
      </c>
      <c r="D76" s="8" t="s">
        <v>70</v>
      </c>
      <c r="E76" s="8"/>
      <c r="F76" s="8"/>
      <c r="G76" s="20"/>
      <c r="H76" s="8" t="s">
        <v>690</v>
      </c>
      <c r="J76" s="41" t="str">
        <f t="shared" si="2"/>
        <v/>
      </c>
      <c r="K76" s="20" t="str">
        <f>IF(C76&lt;&gt;DART_MX8MM!C76,DART_MX8MM!C76,"")</f>
        <v/>
      </c>
      <c r="L76" s="20" t="str">
        <f>IF(C76&lt;&gt;DART_MX8MP!C76,DART_MX8MP!C76,"")</f>
        <v/>
      </c>
    </row>
    <row r="77" spans="1:12" x14ac:dyDescent="0.25">
      <c r="A77" s="24" t="s">
        <v>4</v>
      </c>
      <c r="B77" s="25">
        <v>76</v>
      </c>
      <c r="C77" s="5" t="s">
        <v>24</v>
      </c>
      <c r="D77" s="8" t="s">
        <v>24</v>
      </c>
      <c r="E77" s="8"/>
      <c r="F77" s="8"/>
      <c r="G77" s="20"/>
      <c r="H77" s="8"/>
      <c r="J77" s="41" t="str">
        <f t="shared" si="2"/>
        <v/>
      </c>
      <c r="K77" s="20" t="str">
        <f>IF(C77&lt;&gt;DART_MX8MM!C77,DART_MX8MM!C77,"")</f>
        <v/>
      </c>
      <c r="L77" s="20" t="str">
        <f>IF(C77&lt;&gt;DART_MX8MP!C77,DART_MX8MP!C77,"")</f>
        <v/>
      </c>
    </row>
    <row r="78" spans="1:12" x14ac:dyDescent="0.25">
      <c r="A78" s="24" t="s">
        <v>4</v>
      </c>
      <c r="B78" s="25">
        <v>77</v>
      </c>
      <c r="C78" s="5" t="s">
        <v>438</v>
      </c>
      <c r="D78" s="8" t="s">
        <v>71</v>
      </c>
      <c r="E78" s="8"/>
      <c r="F78" s="8"/>
      <c r="G78" s="20"/>
      <c r="H78" s="8" t="s">
        <v>690</v>
      </c>
      <c r="J78" s="41" t="str">
        <f t="shared" si="2"/>
        <v/>
      </c>
      <c r="K78" s="20" t="str">
        <f>IF(C78&lt;&gt;DART_MX8MM!C78,DART_MX8MM!C78,"")</f>
        <v/>
      </c>
      <c r="L78" s="20" t="str">
        <f>IF(C78&lt;&gt;DART_MX8MP!C78,DART_MX8MP!C78,"")</f>
        <v/>
      </c>
    </row>
    <row r="79" spans="1:12" x14ac:dyDescent="0.25">
      <c r="A79" s="24" t="s">
        <v>4</v>
      </c>
      <c r="B79" s="25">
        <v>78</v>
      </c>
      <c r="C79" s="5" t="s">
        <v>249</v>
      </c>
      <c r="D79" s="8" t="s">
        <v>72</v>
      </c>
      <c r="E79" s="8"/>
      <c r="F79" s="8"/>
      <c r="G79" s="20"/>
      <c r="H79" s="10" t="s">
        <v>684</v>
      </c>
      <c r="J79" s="41" t="str">
        <f t="shared" si="2"/>
        <v>GPIO2_IO17</v>
      </c>
      <c r="K79" s="20" t="str">
        <f>IF(C79&lt;&gt;DART_MX8MM!C79,DART_MX8MM!C79,"")</f>
        <v/>
      </c>
      <c r="L79" s="20" t="str">
        <f>IF(C79&lt;&gt;DART_MX8MP!C79,DART_MX8MP!C79,"")</f>
        <v/>
      </c>
    </row>
    <row r="80" spans="1:12" x14ac:dyDescent="0.25">
      <c r="A80" s="24" t="s">
        <v>4</v>
      </c>
      <c r="B80" s="25">
        <v>79</v>
      </c>
      <c r="C80" s="5" t="s">
        <v>439</v>
      </c>
      <c r="D80" s="8" t="s">
        <v>73</v>
      </c>
      <c r="E80" s="8"/>
      <c r="F80" s="8"/>
      <c r="G80" s="20"/>
      <c r="H80" s="8" t="s">
        <v>690</v>
      </c>
      <c r="J80" s="41" t="str">
        <f t="shared" si="2"/>
        <v/>
      </c>
      <c r="K80" s="20" t="str">
        <f>IF(C80&lt;&gt;DART_MX8MM!C80,DART_MX8MM!C80,"")</f>
        <v/>
      </c>
      <c r="L80" s="20" t="str">
        <f>IF(C80&lt;&gt;DART_MX8MP!C80,DART_MX8MP!C80,"")</f>
        <v/>
      </c>
    </row>
    <row r="81" spans="1:12" x14ac:dyDescent="0.25">
      <c r="A81" s="24" t="s">
        <v>4</v>
      </c>
      <c r="B81" s="25">
        <v>80</v>
      </c>
      <c r="C81" s="5" t="s">
        <v>250</v>
      </c>
      <c r="D81" s="8" t="s">
        <v>74</v>
      </c>
      <c r="E81" s="8"/>
      <c r="F81" s="8"/>
      <c r="G81" s="20"/>
      <c r="H81" s="10" t="s">
        <v>684</v>
      </c>
      <c r="J81" s="41" t="str">
        <f t="shared" si="2"/>
        <v>GPIO2_IO16</v>
      </c>
      <c r="K81" s="20" t="str">
        <f>IF(C81&lt;&gt;DART_MX8MM!C81,DART_MX8MM!C81,"")</f>
        <v/>
      </c>
      <c r="L81" s="20" t="str">
        <f>IF(C81&lt;&gt;DART_MX8MP!C81,DART_MX8MP!C81,"")</f>
        <v/>
      </c>
    </row>
    <row r="82" spans="1:12" x14ac:dyDescent="0.25">
      <c r="A82" s="24" t="s">
        <v>4</v>
      </c>
      <c r="B82" s="25">
        <v>81</v>
      </c>
      <c r="C82" s="5" t="s">
        <v>440</v>
      </c>
      <c r="D82" s="8" t="s">
        <v>75</v>
      </c>
      <c r="E82" s="8"/>
      <c r="F82" s="8"/>
      <c r="G82" s="20"/>
      <c r="H82" s="8" t="s">
        <v>690</v>
      </c>
      <c r="J82" s="41" t="str">
        <f t="shared" si="2"/>
        <v/>
      </c>
      <c r="K82" s="20" t="str">
        <f>IF(C82&lt;&gt;DART_MX8MM!C82,DART_MX8MM!C82,"")</f>
        <v/>
      </c>
      <c r="L82" s="20" t="str">
        <f>IF(C82&lt;&gt;DART_MX8MP!C82,DART_MX8MP!C82,"")</f>
        <v/>
      </c>
    </row>
    <row r="83" spans="1:12" x14ac:dyDescent="0.25">
      <c r="A83" s="24" t="s">
        <v>4</v>
      </c>
      <c r="B83" s="25">
        <v>82</v>
      </c>
      <c r="C83" s="5" t="s">
        <v>251</v>
      </c>
      <c r="D83" s="8" t="s">
        <v>76</v>
      </c>
      <c r="E83" s="8"/>
      <c r="F83" s="8"/>
      <c r="G83" s="20"/>
      <c r="H83" s="10" t="s">
        <v>684</v>
      </c>
      <c r="J83" s="41" t="str">
        <f t="shared" si="2"/>
        <v>GPIO2_IO13</v>
      </c>
      <c r="K83" s="20" t="str">
        <f>IF(C83&lt;&gt;DART_MX8MM!C83,DART_MX8MM!C83,"")</f>
        <v/>
      </c>
      <c r="L83" s="20" t="str">
        <f>IF(C83&lt;&gt;DART_MX8MP!C83,DART_MX8MP!C83,"")</f>
        <v/>
      </c>
    </row>
    <row r="84" spans="1:12" x14ac:dyDescent="0.25">
      <c r="A84" s="24" t="s">
        <v>4</v>
      </c>
      <c r="B84" s="25">
        <v>83</v>
      </c>
      <c r="C84" s="5" t="s">
        <v>441</v>
      </c>
      <c r="D84" s="8" t="s">
        <v>77</v>
      </c>
      <c r="E84" s="8"/>
      <c r="F84" s="8"/>
      <c r="G84" s="20"/>
      <c r="H84" s="8" t="s">
        <v>690</v>
      </c>
      <c r="J84" s="41" t="str">
        <f t="shared" si="2"/>
        <v/>
      </c>
      <c r="K84" s="20" t="str">
        <f>IF(C84&lt;&gt;DART_MX8MM!C84,DART_MX8MM!C84,"")</f>
        <v/>
      </c>
      <c r="L84" s="20" t="str">
        <f>IF(C84&lt;&gt;DART_MX8MP!C84,DART_MX8MP!C84,"")</f>
        <v/>
      </c>
    </row>
    <row r="85" spans="1:12" x14ac:dyDescent="0.25">
      <c r="A85" s="24" t="s">
        <v>4</v>
      </c>
      <c r="B85" s="25">
        <v>84</v>
      </c>
      <c r="C85" s="5" t="s">
        <v>252</v>
      </c>
      <c r="D85" s="8" t="s">
        <v>78</v>
      </c>
      <c r="E85" s="8"/>
      <c r="F85" s="8"/>
      <c r="G85" s="20"/>
      <c r="H85" s="10" t="s">
        <v>684</v>
      </c>
      <c r="J85" s="41" t="str">
        <f t="shared" si="2"/>
        <v>GPIO2_IO18</v>
      </c>
      <c r="K85" s="20" t="str">
        <f>IF(C85&lt;&gt;DART_MX8MM!C85,DART_MX8MM!C85,"")</f>
        <v/>
      </c>
      <c r="L85" s="20" t="str">
        <f>IF(C85&lt;&gt;DART_MX8MP!C85,DART_MX8MP!C85,"")</f>
        <v/>
      </c>
    </row>
    <row r="86" spans="1:12" x14ac:dyDescent="0.25">
      <c r="A86" s="24" t="s">
        <v>4</v>
      </c>
      <c r="B86" s="25">
        <v>85</v>
      </c>
      <c r="C86" s="5" t="s">
        <v>24</v>
      </c>
      <c r="D86" s="8" t="s">
        <v>24</v>
      </c>
      <c r="E86" s="8"/>
      <c r="F86" s="8"/>
      <c r="G86" s="20"/>
      <c r="H86" s="8"/>
      <c r="J86" s="41" t="str">
        <f t="shared" si="2"/>
        <v/>
      </c>
      <c r="K86" s="20" t="str">
        <f>IF(C86&lt;&gt;DART_MX8MM!C86,DART_MX8MM!C86,"")</f>
        <v/>
      </c>
      <c r="L86" s="20" t="str">
        <f>IF(C86&lt;&gt;DART_MX8MP!C86,DART_MX8MP!C86,"")</f>
        <v/>
      </c>
    </row>
    <row r="87" spans="1:12" x14ac:dyDescent="0.25">
      <c r="A87" s="24" t="s">
        <v>4</v>
      </c>
      <c r="B87" s="25">
        <v>86</v>
      </c>
      <c r="C87" s="5" t="s">
        <v>253</v>
      </c>
      <c r="D87" s="8" t="s">
        <v>79</v>
      </c>
      <c r="E87" s="8"/>
      <c r="F87" s="8"/>
      <c r="G87" s="20"/>
      <c r="H87" s="10" t="s">
        <v>684</v>
      </c>
      <c r="J87" s="41" t="str">
        <f t="shared" si="2"/>
        <v>GPIO2_IO15</v>
      </c>
      <c r="K87" s="20" t="str">
        <f>IF(C87&lt;&gt;DART_MX8MM!C87,DART_MX8MM!C87,"")</f>
        <v/>
      </c>
      <c r="L87" s="20" t="str">
        <f>IF(C87&lt;&gt;DART_MX8MP!C87,DART_MX8MP!C87,"")</f>
        <v/>
      </c>
    </row>
    <row r="88" spans="1:12" x14ac:dyDescent="0.25">
      <c r="A88" s="24" t="s">
        <v>4</v>
      </c>
      <c r="B88" s="25">
        <v>87</v>
      </c>
      <c r="C88" s="5" t="s">
        <v>442</v>
      </c>
      <c r="D88" s="8" t="s">
        <v>80</v>
      </c>
      <c r="E88" s="8"/>
      <c r="F88" s="8"/>
      <c r="G88" s="20"/>
      <c r="H88" s="8" t="s">
        <v>690</v>
      </c>
      <c r="J88" s="41" t="str">
        <f t="shared" si="2"/>
        <v/>
      </c>
      <c r="K88" s="20" t="str">
        <f>IF(C88&lt;&gt;DART_MX8MM!C88,DART_MX8MM!C88,"")</f>
        <v/>
      </c>
      <c r="L88" s="20" t="str">
        <f>IF(C88&lt;&gt;DART_MX8MP!C88,DART_MX8MP!C88,"")</f>
        <v/>
      </c>
    </row>
    <row r="89" spans="1:12" x14ac:dyDescent="0.25">
      <c r="A89" s="24" t="s">
        <v>4</v>
      </c>
      <c r="B89" s="25">
        <v>88</v>
      </c>
      <c r="C89" s="5" t="s">
        <v>254</v>
      </c>
      <c r="D89" s="8" t="s">
        <v>81</v>
      </c>
      <c r="E89" s="8"/>
      <c r="F89" s="8"/>
      <c r="G89" s="20"/>
      <c r="H89" s="10" t="s">
        <v>684</v>
      </c>
      <c r="J89" s="41" t="str">
        <f t="shared" si="2"/>
        <v>GPIO2_IO14</v>
      </c>
      <c r="K89" s="20" t="str">
        <f>IF(C89&lt;&gt;DART_MX8MM!C89,DART_MX8MM!C89,"")</f>
        <v/>
      </c>
      <c r="L89" s="20" t="str">
        <f>IF(C89&lt;&gt;DART_MX8MP!C89,DART_MX8MP!C89,"")</f>
        <v/>
      </c>
    </row>
    <row r="90" spans="1:12" x14ac:dyDescent="0.25">
      <c r="A90" s="24" t="s">
        <v>4</v>
      </c>
      <c r="B90" s="25">
        <v>89</v>
      </c>
      <c r="C90" s="5" t="s">
        <v>443</v>
      </c>
      <c r="D90" s="8" t="s">
        <v>82</v>
      </c>
      <c r="E90" s="8"/>
      <c r="F90" s="8"/>
      <c r="G90" s="20"/>
      <c r="H90" s="8" t="s">
        <v>690</v>
      </c>
      <c r="J90" s="41" t="str">
        <f t="shared" si="2"/>
        <v/>
      </c>
      <c r="K90" s="20" t="str">
        <f>IF(C90&lt;&gt;DART_MX8MM!C90,DART_MX8MM!C90,"")</f>
        <v/>
      </c>
      <c r="L90" s="20" t="str">
        <f>IF(C90&lt;&gt;DART_MX8MP!C90,DART_MX8MP!C90,"")</f>
        <v/>
      </c>
    </row>
    <row r="91" spans="1:12" ht="15.75" thickBot="1" x14ac:dyDescent="0.3">
      <c r="A91" s="26" t="s">
        <v>4</v>
      </c>
      <c r="B91" s="27">
        <v>90</v>
      </c>
      <c r="C91" s="5" t="s">
        <v>83</v>
      </c>
      <c r="D91" s="8" t="s">
        <v>83</v>
      </c>
      <c r="E91" s="8"/>
      <c r="F91" s="8"/>
      <c r="G91" s="20"/>
      <c r="H91" s="10" t="s">
        <v>691</v>
      </c>
      <c r="J91" s="41" t="str">
        <f t="shared" si="2"/>
        <v/>
      </c>
      <c r="K91" s="20" t="str">
        <f>IF(C91&lt;&gt;DART_MX8MM!C91,DART_MX8MM!C91,"")</f>
        <v/>
      </c>
      <c r="L91" s="20" t="str">
        <f>IF(C91&lt;&gt;DART_MX8MP!C91,DART_MX8MP!C91,"")</f>
        <v/>
      </c>
    </row>
    <row r="92" spans="1:12" x14ac:dyDescent="0.25">
      <c r="A92" s="22" t="s">
        <v>5</v>
      </c>
      <c r="B92" s="23">
        <v>1</v>
      </c>
      <c r="C92" s="5" t="s">
        <v>84</v>
      </c>
      <c r="D92" s="8" t="s">
        <v>84</v>
      </c>
      <c r="E92" s="8"/>
      <c r="F92" s="8"/>
      <c r="G92" s="20"/>
      <c r="H92" s="8" t="s">
        <v>692</v>
      </c>
      <c r="J92" s="41" t="str">
        <f t="shared" si="2"/>
        <v/>
      </c>
      <c r="K92" s="20" t="str">
        <f>IF(C92&lt;&gt;DART_MX8MM!C92,DART_MX8MM!C92,"")</f>
        <v/>
      </c>
      <c r="L92" s="20" t="str">
        <f>IF(C92&lt;&gt;DART_MX8MP!C92,DART_MX8MP!C92,"")</f>
        <v/>
      </c>
    </row>
    <row r="93" spans="1:12" x14ac:dyDescent="0.25">
      <c r="A93" s="24" t="s">
        <v>5</v>
      </c>
      <c r="B93" s="25">
        <v>2</v>
      </c>
      <c r="C93" s="5" t="s">
        <v>255</v>
      </c>
      <c r="D93" s="8" t="s">
        <v>85</v>
      </c>
      <c r="E93" s="8" t="s">
        <v>255</v>
      </c>
      <c r="F93" s="8" t="s">
        <v>444</v>
      </c>
      <c r="G93" s="20" t="s">
        <v>693</v>
      </c>
      <c r="H93" s="8"/>
      <c r="J93" s="41" t="str">
        <f t="shared" si="2"/>
        <v>GPIO4_IO30</v>
      </c>
      <c r="K93" s="20" t="str">
        <f>IF(C93&lt;&gt;DART_MX8MM!C93,DART_MX8MM!C93,"")</f>
        <v/>
      </c>
      <c r="L93" s="20" t="str">
        <f>IF(C93&lt;&gt;DART_MX8MP!C93,DART_MX8MP!C93,"")</f>
        <v/>
      </c>
    </row>
    <row r="94" spans="1:12" x14ac:dyDescent="0.25">
      <c r="A94" s="24" t="s">
        <v>5</v>
      </c>
      <c r="B94" s="25">
        <v>3</v>
      </c>
      <c r="C94" s="5" t="s">
        <v>86</v>
      </c>
      <c r="D94" s="8" t="s">
        <v>86</v>
      </c>
      <c r="E94" s="8" t="s">
        <v>392</v>
      </c>
      <c r="F94" s="8" t="s">
        <v>392</v>
      </c>
      <c r="G94" s="20"/>
      <c r="H94" s="8"/>
      <c r="J94" s="41" t="str">
        <f t="shared" si="2"/>
        <v/>
      </c>
      <c r="K94" s="20" t="str">
        <f>IF(C94&lt;&gt;DART_MX8MM!C94,DART_MX8MM!C94,"")</f>
        <v/>
      </c>
      <c r="L94" s="20" t="str">
        <f>IF(C94&lt;&gt;DART_MX8MP!C94,DART_MX8MP!C94,"")</f>
        <v/>
      </c>
    </row>
    <row r="95" spans="1:12" x14ac:dyDescent="0.25">
      <c r="A95" s="24" t="s">
        <v>5</v>
      </c>
      <c r="B95" s="25">
        <v>4</v>
      </c>
      <c r="C95" s="5" t="s">
        <v>256</v>
      </c>
      <c r="D95" s="8" t="s">
        <v>87</v>
      </c>
      <c r="E95" s="8" t="s">
        <v>256</v>
      </c>
      <c r="F95" s="8" t="s">
        <v>445</v>
      </c>
      <c r="G95" s="20" t="s">
        <v>693</v>
      </c>
      <c r="H95" s="8"/>
      <c r="J95" s="41" t="str">
        <f t="shared" si="2"/>
        <v>GPIO5_IO00</v>
      </c>
      <c r="K95" s="20" t="str">
        <f>IF(C95&lt;&gt;DART_MX8MM!C95,DART_MX8MM!C95,"")</f>
        <v/>
      </c>
      <c r="L95" s="20" t="str">
        <f>IF(C95&lt;&gt;DART_MX8MP!C95,DART_MX8MP!C95,"")</f>
        <v/>
      </c>
    </row>
    <row r="96" spans="1:12" x14ac:dyDescent="0.25">
      <c r="A96" s="24" t="s">
        <v>5</v>
      </c>
      <c r="B96" s="25">
        <v>5</v>
      </c>
      <c r="C96" s="5" t="s">
        <v>88</v>
      </c>
      <c r="D96" s="8" t="s">
        <v>88</v>
      </c>
      <c r="E96" s="8" t="s">
        <v>392</v>
      </c>
      <c r="F96" s="8" t="s">
        <v>392</v>
      </c>
      <c r="G96" s="20"/>
      <c r="H96" s="8"/>
      <c r="J96" s="41" t="str">
        <f t="shared" si="2"/>
        <v/>
      </c>
      <c r="K96" s="20" t="str">
        <f>IF(C96&lt;&gt;DART_MX8MM!C96,DART_MX8MM!C96,"")</f>
        <v/>
      </c>
      <c r="L96" s="20" t="str">
        <f>IF(C96&lt;&gt;DART_MX8MP!C96,DART_MX8MP!C96,"")</f>
        <v>JTAG_MOD</v>
      </c>
    </row>
    <row r="97" spans="1:12" x14ac:dyDescent="0.25">
      <c r="A97" s="24" t="s">
        <v>5</v>
      </c>
      <c r="B97" s="25">
        <v>6</v>
      </c>
      <c r="C97" s="5" t="s">
        <v>257</v>
      </c>
      <c r="D97" s="8" t="s">
        <v>89</v>
      </c>
      <c r="E97" s="8" t="s">
        <v>257</v>
      </c>
      <c r="F97" s="8" t="s">
        <v>447</v>
      </c>
      <c r="G97" s="20" t="s">
        <v>693</v>
      </c>
      <c r="H97" s="8"/>
      <c r="J97" s="41" t="str">
        <f t="shared" si="2"/>
        <v>GPIO4_IO28</v>
      </c>
      <c r="K97" s="20" t="str">
        <f>IF(C97&lt;&gt;DART_MX8MM!C97,DART_MX8MM!C97,"")</f>
        <v/>
      </c>
      <c r="L97" s="20" t="str">
        <f>IF(C97&lt;&gt;DART_MX8MP!C97,DART_MX8MP!C97,"")</f>
        <v/>
      </c>
    </row>
    <row r="98" spans="1:12" x14ac:dyDescent="0.25">
      <c r="A98" s="24" t="s">
        <v>5</v>
      </c>
      <c r="B98" s="25">
        <v>7</v>
      </c>
      <c r="C98" s="5" t="s">
        <v>90</v>
      </c>
      <c r="D98" s="8" t="s">
        <v>90</v>
      </c>
      <c r="E98" s="8" t="s">
        <v>392</v>
      </c>
      <c r="F98" s="8"/>
      <c r="G98" s="20"/>
      <c r="H98" s="8"/>
      <c r="J98" s="41" t="str">
        <f t="shared" si="2"/>
        <v/>
      </c>
      <c r="K98" s="20" t="str">
        <f>IF(C98&lt;&gt;DART_MX8MM!C98,DART_MX8MM!C98,"")</f>
        <v/>
      </c>
      <c r="L98" s="20" t="str">
        <f>IF(C98&lt;&gt;DART_MX8MP!C98,DART_MX8MP!C98,"")</f>
        <v/>
      </c>
    </row>
    <row r="99" spans="1:12" x14ac:dyDescent="0.25">
      <c r="A99" s="24" t="s">
        <v>5</v>
      </c>
      <c r="B99" s="25">
        <v>8</v>
      </c>
      <c r="C99" s="5" t="s">
        <v>258</v>
      </c>
      <c r="D99" s="8" t="s">
        <v>91</v>
      </c>
      <c r="E99" s="8" t="s">
        <v>258</v>
      </c>
      <c r="F99" s="8" t="s">
        <v>448</v>
      </c>
      <c r="G99" s="20" t="s">
        <v>693</v>
      </c>
      <c r="H99" s="8"/>
      <c r="J99" s="41" t="str">
        <f t="shared" si="2"/>
        <v>GPIO4_IO29</v>
      </c>
      <c r="K99" s="20" t="str">
        <f>IF(C99&lt;&gt;DART_MX8MM!C99,DART_MX8MM!C99,"")</f>
        <v/>
      </c>
      <c r="L99" s="20" t="str">
        <f>IF(C99&lt;&gt;DART_MX8MP!C99,DART_MX8MP!C99,"")</f>
        <v/>
      </c>
    </row>
    <row r="100" spans="1:12" x14ac:dyDescent="0.25">
      <c r="A100" s="24" t="s">
        <v>5</v>
      </c>
      <c r="B100" s="25">
        <v>9</v>
      </c>
      <c r="C100" s="5" t="s">
        <v>92</v>
      </c>
      <c r="D100" s="8" t="s">
        <v>92</v>
      </c>
      <c r="E100" s="8" t="s">
        <v>392</v>
      </c>
      <c r="F100" s="8" t="s">
        <v>392</v>
      </c>
      <c r="G100" s="20"/>
      <c r="H100" s="8"/>
      <c r="J100" s="41" t="str">
        <f t="shared" si="2"/>
        <v/>
      </c>
      <c r="K100" s="20" t="str">
        <f>IF(C100&lt;&gt;DART_MX8MM!C100,DART_MX8MM!C100,"")</f>
        <v/>
      </c>
      <c r="L100" s="20" t="str">
        <f>IF(C100&lt;&gt;DART_MX8MP!C100,DART_MX8MP!C100,"")</f>
        <v/>
      </c>
    </row>
    <row r="101" spans="1:12" x14ac:dyDescent="0.25">
      <c r="A101" s="24" t="s">
        <v>5</v>
      </c>
      <c r="B101" s="25">
        <v>10</v>
      </c>
      <c r="C101" s="5" t="s">
        <v>259</v>
      </c>
      <c r="D101" s="8" t="s">
        <v>93</v>
      </c>
      <c r="E101" s="8" t="s">
        <v>259</v>
      </c>
      <c r="F101" s="8" t="s">
        <v>449</v>
      </c>
      <c r="G101" s="20" t="s">
        <v>693</v>
      </c>
      <c r="H101" s="8"/>
      <c r="J101" s="41" t="str">
        <f t="shared" si="2"/>
        <v>GPIO4_IO31</v>
      </c>
      <c r="K101" s="20" t="str">
        <f>IF(C101&lt;&gt;DART_MX8MM!C101,DART_MX8MM!C101,"")</f>
        <v/>
      </c>
      <c r="L101" s="20" t="str">
        <f>IF(C101&lt;&gt;DART_MX8MP!C101,DART_MX8MP!C101,"")</f>
        <v/>
      </c>
    </row>
    <row r="102" spans="1:12" x14ac:dyDescent="0.25">
      <c r="A102" s="24" t="s">
        <v>5</v>
      </c>
      <c r="B102" s="25">
        <v>11</v>
      </c>
      <c r="C102" s="5" t="s">
        <v>94</v>
      </c>
      <c r="D102" s="8" t="s">
        <v>94</v>
      </c>
      <c r="E102" s="8"/>
      <c r="F102" s="8"/>
      <c r="G102" s="20"/>
      <c r="H102" s="8" t="s">
        <v>696</v>
      </c>
      <c r="J102" s="41" t="str">
        <f t="shared" si="2"/>
        <v/>
      </c>
      <c r="K102" s="20" t="str">
        <f>IF(C102&lt;&gt;DART_MX8MM!C102,DART_MX8MM!C102,"")</f>
        <v/>
      </c>
      <c r="L102" s="20" t="str">
        <f>IF(C102&lt;&gt;DART_MX8MP!C102,DART_MX8MP!C102,"")</f>
        <v/>
      </c>
    </row>
    <row r="103" spans="1:12" x14ac:dyDescent="0.25">
      <c r="A103" s="24" t="s">
        <v>5</v>
      </c>
      <c r="B103" s="25">
        <v>12</v>
      </c>
      <c r="C103" s="5" t="s">
        <v>95</v>
      </c>
      <c r="D103" s="8" t="s">
        <v>95</v>
      </c>
      <c r="E103" s="8"/>
      <c r="F103" s="8"/>
      <c r="G103" s="20"/>
      <c r="H103" s="8" t="s">
        <v>698</v>
      </c>
      <c r="J103" s="41" t="str">
        <f t="shared" si="2"/>
        <v/>
      </c>
      <c r="K103" s="20" t="str">
        <f>IF(C103&lt;&gt;DART_MX8MM!C103,DART_MX8MM!C103,"")</f>
        <v/>
      </c>
      <c r="L103" s="20" t="str">
        <f>IF(C103&lt;&gt;DART_MX8MP!C103,DART_MX8MP!C103,"")</f>
        <v/>
      </c>
    </row>
    <row r="104" spans="1:12" x14ac:dyDescent="0.25">
      <c r="A104" s="24" t="s">
        <v>5</v>
      </c>
      <c r="B104" s="25">
        <v>13</v>
      </c>
      <c r="C104" s="5" t="s">
        <v>96</v>
      </c>
      <c r="D104" s="8" t="s">
        <v>96</v>
      </c>
      <c r="E104" s="8"/>
      <c r="F104" s="8"/>
      <c r="G104" s="20"/>
      <c r="H104" s="8" t="s">
        <v>697</v>
      </c>
      <c r="J104" s="41" t="str">
        <f t="shared" si="2"/>
        <v/>
      </c>
      <c r="K104" s="20" t="str">
        <f>IF(C104&lt;&gt;DART_MX8MM!C104,DART_MX8MM!C104,"")</f>
        <v/>
      </c>
      <c r="L104" s="20" t="str">
        <f>IF(C104&lt;&gt;DART_MX8MP!C104,DART_MX8MP!C104,"")</f>
        <v>BOOT_MODE2</v>
      </c>
    </row>
    <row r="105" spans="1:12" x14ac:dyDescent="0.25">
      <c r="A105" s="24" t="s">
        <v>5</v>
      </c>
      <c r="B105" s="25">
        <v>14</v>
      </c>
      <c r="C105" s="5" t="s">
        <v>260</v>
      </c>
      <c r="D105" s="8" t="s">
        <v>97</v>
      </c>
      <c r="E105" s="8" t="s">
        <v>260</v>
      </c>
      <c r="F105" s="8" t="s">
        <v>451</v>
      </c>
      <c r="G105" s="20" t="s">
        <v>693</v>
      </c>
      <c r="H105" s="8" t="s">
        <v>695</v>
      </c>
      <c r="J105" s="41" t="str">
        <f t="shared" si="2"/>
        <v>GPIO5_IO01</v>
      </c>
      <c r="K105" s="20" t="str">
        <f>IF(C105&lt;&gt;DART_MX8MM!C105,DART_MX8MM!C105,"")</f>
        <v/>
      </c>
      <c r="L105" s="20" t="str">
        <f>IF(C105&lt;&gt;DART_MX8MP!C105,DART_MX8MP!C105,"")</f>
        <v/>
      </c>
    </row>
    <row r="106" spans="1:12" x14ac:dyDescent="0.25">
      <c r="A106" s="24" t="s">
        <v>5</v>
      </c>
      <c r="B106" s="25">
        <v>15</v>
      </c>
      <c r="C106" s="5" t="s">
        <v>98</v>
      </c>
      <c r="D106" s="8" t="s">
        <v>98</v>
      </c>
      <c r="E106" s="8" t="s">
        <v>392</v>
      </c>
      <c r="F106" s="8" t="s">
        <v>392</v>
      </c>
      <c r="G106" s="20"/>
      <c r="H106" s="8"/>
      <c r="J106" s="41" t="str">
        <f t="shared" si="2"/>
        <v/>
      </c>
      <c r="K106" s="20" t="str">
        <f>IF(C106&lt;&gt;DART_MX8MM!C106,DART_MX8MM!C106,"")</f>
        <v>NC</v>
      </c>
      <c r="L106" s="20" t="str">
        <f>IF(C106&lt;&gt;DART_MX8MP!C106,DART_MX8MP!C106,"")</f>
        <v/>
      </c>
    </row>
    <row r="107" spans="1:12" x14ac:dyDescent="0.25">
      <c r="A107" s="24" t="s">
        <v>5</v>
      </c>
      <c r="B107" s="25">
        <v>16</v>
      </c>
      <c r="C107" s="5" t="s">
        <v>261</v>
      </c>
      <c r="D107" s="8" t="s">
        <v>99</v>
      </c>
      <c r="E107" s="8" t="s">
        <v>261</v>
      </c>
      <c r="F107" s="8" t="s">
        <v>452</v>
      </c>
      <c r="G107" s="20" t="s">
        <v>693</v>
      </c>
      <c r="H107" s="8" t="s">
        <v>694</v>
      </c>
      <c r="J107" s="41" t="str">
        <f t="shared" si="2"/>
        <v>GPIO5_IO02</v>
      </c>
      <c r="K107" s="20" t="str">
        <f>IF(C107&lt;&gt;DART_MX8MM!C107,DART_MX8MM!C107,"")</f>
        <v/>
      </c>
      <c r="L107" s="20" t="str">
        <f>IF(C107&lt;&gt;DART_MX8MP!C107,DART_MX8MP!C107,"")</f>
        <v/>
      </c>
    </row>
    <row r="108" spans="1:12" x14ac:dyDescent="0.25">
      <c r="A108" s="24" t="s">
        <v>5</v>
      </c>
      <c r="B108" s="25">
        <v>17</v>
      </c>
      <c r="C108" s="5" t="s">
        <v>100</v>
      </c>
      <c r="D108" s="8" t="s">
        <v>100</v>
      </c>
      <c r="E108" s="8"/>
      <c r="F108" s="8"/>
      <c r="G108" s="20"/>
      <c r="H108" s="8"/>
      <c r="J108" s="41" t="str">
        <f t="shared" si="2"/>
        <v/>
      </c>
      <c r="K108" s="20" t="str">
        <f>IF(C108&lt;&gt;DART_MX8MM!C108,DART_MX8MM!C108,"")</f>
        <v>NC</v>
      </c>
      <c r="L108" s="20" t="str">
        <f>IF(C108&lt;&gt;DART_MX8MP!C108,DART_MX8MP!C108,"")</f>
        <v/>
      </c>
    </row>
    <row r="109" spans="1:12" x14ac:dyDescent="0.25">
      <c r="A109" s="24" t="s">
        <v>5</v>
      </c>
      <c r="B109" s="25">
        <v>18</v>
      </c>
      <c r="C109" s="5" t="s">
        <v>24</v>
      </c>
      <c r="D109" s="8" t="s">
        <v>24</v>
      </c>
      <c r="E109" s="8"/>
      <c r="F109" s="8"/>
      <c r="G109" s="20"/>
      <c r="H109" s="8"/>
      <c r="J109" s="41" t="str">
        <f t="shared" si="2"/>
        <v/>
      </c>
      <c r="K109" s="20" t="str">
        <f>IF(C109&lt;&gt;DART_MX8MM!C109,DART_MX8MM!C109,"")</f>
        <v/>
      </c>
      <c r="L109" s="20" t="str">
        <f>IF(C109&lt;&gt;DART_MX8MP!C109,DART_MX8MP!C109,"")</f>
        <v/>
      </c>
    </row>
    <row r="110" spans="1:12" x14ac:dyDescent="0.25">
      <c r="A110" s="24" t="s">
        <v>5</v>
      </c>
      <c r="B110" s="25">
        <v>19</v>
      </c>
      <c r="C110" s="5" t="s">
        <v>101</v>
      </c>
      <c r="D110" s="8" t="s">
        <v>101</v>
      </c>
      <c r="E110" s="8"/>
      <c r="F110" s="8"/>
      <c r="G110" s="20"/>
      <c r="H110" s="8"/>
      <c r="J110" s="41" t="str">
        <f t="shared" si="2"/>
        <v/>
      </c>
      <c r="K110" s="20" t="str">
        <f>IF(C110&lt;&gt;DART_MX8MM!C110,DART_MX8MM!C110,"")</f>
        <v>NC</v>
      </c>
      <c r="L110" s="20" t="str">
        <f>IF(C110&lt;&gt;DART_MX8MP!C110,DART_MX8MP!C110,"")</f>
        <v/>
      </c>
    </row>
    <row r="111" spans="1:12" ht="30" x14ac:dyDescent="0.25">
      <c r="A111" s="24" t="s">
        <v>5</v>
      </c>
      <c r="B111" s="25">
        <v>20</v>
      </c>
      <c r="C111" s="5" t="s">
        <v>262</v>
      </c>
      <c r="D111" s="8" t="s">
        <v>797</v>
      </c>
      <c r="E111" s="8" t="s">
        <v>314</v>
      </c>
      <c r="F111" s="8"/>
      <c r="G111" s="20" t="s">
        <v>679</v>
      </c>
      <c r="H111" s="10" t="s">
        <v>701</v>
      </c>
      <c r="J111" s="41" t="str">
        <f t="shared" si="2"/>
        <v>GPIO5_IO11</v>
      </c>
      <c r="K111" s="20" t="str">
        <f>IF(C111&lt;&gt;DART_MX8MM!C111,DART_MX8MM!C111,"")</f>
        <v/>
      </c>
      <c r="L111" s="20" t="str">
        <f>IF(C111&lt;&gt;DART_MX8MP!C111,DART_MX8MP!C111,"")</f>
        <v/>
      </c>
    </row>
    <row r="112" spans="1:12" x14ac:dyDescent="0.25">
      <c r="A112" s="24" t="s">
        <v>5</v>
      </c>
      <c r="B112" s="25">
        <v>21</v>
      </c>
      <c r="C112" s="5" t="s">
        <v>102</v>
      </c>
      <c r="D112" s="8" t="s">
        <v>102</v>
      </c>
      <c r="E112" s="8" t="s">
        <v>392</v>
      </c>
      <c r="F112" s="8"/>
      <c r="G112" s="20"/>
      <c r="H112" s="8"/>
      <c r="J112" s="41" t="str">
        <f t="shared" si="2"/>
        <v/>
      </c>
      <c r="K112" s="20" t="str">
        <f>IF(C112&lt;&gt;DART_MX8MM!C112,DART_MX8MM!C112,"")</f>
        <v>NC</v>
      </c>
      <c r="L112" s="20" t="str">
        <f>IF(C112&lt;&gt;DART_MX8MP!C112,DART_MX8MP!C112,"")</f>
        <v/>
      </c>
    </row>
    <row r="113" spans="1:12" ht="30" x14ac:dyDescent="0.25">
      <c r="A113" s="24" t="s">
        <v>5</v>
      </c>
      <c r="B113" s="25">
        <v>22</v>
      </c>
      <c r="C113" s="5" t="s">
        <v>263</v>
      </c>
      <c r="D113" s="8" t="s">
        <v>798</v>
      </c>
      <c r="E113" s="8" t="s">
        <v>453</v>
      </c>
      <c r="F113" s="8"/>
      <c r="G113" s="20" t="s">
        <v>679</v>
      </c>
      <c r="H113" s="10" t="s">
        <v>701</v>
      </c>
      <c r="J113" s="41" t="str">
        <f t="shared" si="2"/>
        <v>GPIO5_IO12</v>
      </c>
      <c r="K113" s="20" t="str">
        <f>IF(C113&lt;&gt;DART_MX8MM!C113,DART_MX8MM!C113,"")</f>
        <v/>
      </c>
      <c r="L113" s="20" t="str">
        <f>IF(C113&lt;&gt;DART_MX8MP!C113,DART_MX8MP!C113,"")</f>
        <v/>
      </c>
    </row>
    <row r="114" spans="1:12" x14ac:dyDescent="0.25">
      <c r="A114" s="24" t="s">
        <v>5</v>
      </c>
      <c r="B114" s="25">
        <v>23</v>
      </c>
      <c r="C114" s="5" t="s">
        <v>24</v>
      </c>
      <c r="D114" s="8" t="s">
        <v>24</v>
      </c>
      <c r="E114" s="8" t="s">
        <v>392</v>
      </c>
      <c r="F114" s="8"/>
      <c r="G114" s="20"/>
      <c r="H114" s="8"/>
      <c r="J114" s="41" t="str">
        <f t="shared" si="2"/>
        <v/>
      </c>
      <c r="K114" s="20" t="str">
        <f>IF(C114&lt;&gt;DART_MX8MM!C114,DART_MX8MM!C114,"")</f>
        <v/>
      </c>
      <c r="L114" s="20" t="str">
        <f>IF(C114&lt;&gt;DART_MX8MP!C114,DART_MX8MP!C114,"")</f>
        <v/>
      </c>
    </row>
    <row r="115" spans="1:12" ht="30" x14ac:dyDescent="0.25">
      <c r="A115" s="24" t="s">
        <v>5</v>
      </c>
      <c r="B115" s="25">
        <v>24</v>
      </c>
      <c r="C115" s="5" t="s">
        <v>264</v>
      </c>
      <c r="D115" s="8" t="s">
        <v>799</v>
      </c>
      <c r="E115" s="8" t="s">
        <v>316</v>
      </c>
      <c r="F115" s="8"/>
      <c r="G115" s="20" t="s">
        <v>679</v>
      </c>
      <c r="H115" s="10" t="s">
        <v>701</v>
      </c>
      <c r="J115" s="41" t="str">
        <f t="shared" si="2"/>
        <v>GPIO5_IO10</v>
      </c>
      <c r="K115" s="20" t="str">
        <f>IF(C115&lt;&gt;DART_MX8MM!C115,DART_MX8MM!C115,"")</f>
        <v/>
      </c>
      <c r="L115" s="20" t="str">
        <f>IF(C115&lt;&gt;DART_MX8MP!C115,DART_MX8MP!C115,"")</f>
        <v/>
      </c>
    </row>
    <row r="116" spans="1:12" x14ac:dyDescent="0.25">
      <c r="A116" s="24" t="s">
        <v>5</v>
      </c>
      <c r="B116" s="25">
        <v>25</v>
      </c>
      <c r="C116" s="5" t="s">
        <v>103</v>
      </c>
      <c r="D116" s="8" t="s">
        <v>103</v>
      </c>
      <c r="E116" s="8" t="s">
        <v>392</v>
      </c>
      <c r="F116" s="8"/>
      <c r="G116" s="20"/>
      <c r="H116" s="8" t="s">
        <v>754</v>
      </c>
      <c r="J116" s="41" t="str">
        <f t="shared" si="2"/>
        <v/>
      </c>
      <c r="K116" s="20" t="str">
        <f>IF(C116&lt;&gt;DART_MX8MM!C116,DART_MX8MM!C116,"")</f>
        <v>NC</v>
      </c>
      <c r="L116" s="20" t="str">
        <f>IF(C116&lt;&gt;DART_MX8MP!C116,DART_MX8MP!C116,"")</f>
        <v>EARC_P_UTIL</v>
      </c>
    </row>
    <row r="117" spans="1:12" ht="30" x14ac:dyDescent="0.25">
      <c r="A117" s="24" t="s">
        <v>5</v>
      </c>
      <c r="B117" s="25">
        <v>26</v>
      </c>
      <c r="C117" s="5" t="s">
        <v>265</v>
      </c>
      <c r="D117" s="8" t="s">
        <v>800</v>
      </c>
      <c r="E117" s="8" t="s">
        <v>455</v>
      </c>
      <c r="F117" s="8"/>
      <c r="G117" s="20" t="s">
        <v>679</v>
      </c>
      <c r="H117" s="10" t="s">
        <v>701</v>
      </c>
      <c r="J117" s="41" t="str">
        <f t="shared" si="2"/>
        <v>GPIO5_IO13</v>
      </c>
      <c r="K117" s="20" t="str">
        <f>IF(C117&lt;&gt;DART_MX8MM!C117,DART_MX8MM!C117,"")</f>
        <v/>
      </c>
      <c r="L117" s="20" t="str">
        <f>IF(C117&lt;&gt;DART_MX8MP!C117,DART_MX8MP!C117,"")</f>
        <v/>
      </c>
    </row>
    <row r="118" spans="1:12" x14ac:dyDescent="0.25">
      <c r="A118" s="24" t="s">
        <v>5</v>
      </c>
      <c r="B118" s="25">
        <v>27</v>
      </c>
      <c r="C118" s="5" t="s">
        <v>104</v>
      </c>
      <c r="D118" s="8" t="s">
        <v>104</v>
      </c>
      <c r="E118" s="8"/>
      <c r="F118" s="8"/>
      <c r="G118" s="20"/>
      <c r="H118" s="8" t="s">
        <v>755</v>
      </c>
      <c r="J118" s="41" t="str">
        <f t="shared" si="2"/>
        <v/>
      </c>
      <c r="K118" s="20" t="str">
        <f>IF(C118&lt;&gt;DART_MX8MM!C118,DART_MX8MM!C118,"")</f>
        <v>NC</v>
      </c>
      <c r="L118" s="20" t="str">
        <f>IF(C118&lt;&gt;DART_MX8MP!C118,DART_MX8MP!C118,"")</f>
        <v>EARC_N_HPD</v>
      </c>
    </row>
    <row r="119" spans="1:12" ht="30" x14ac:dyDescent="0.25">
      <c r="A119" s="24" t="s">
        <v>5</v>
      </c>
      <c r="B119" s="25">
        <v>28</v>
      </c>
      <c r="C119" s="5" t="s">
        <v>266</v>
      </c>
      <c r="D119" s="8" t="s">
        <v>105</v>
      </c>
      <c r="E119" s="8"/>
      <c r="F119" s="8"/>
      <c r="G119" s="20"/>
      <c r="H119" s="10" t="s">
        <v>718</v>
      </c>
      <c r="J119" s="41" t="str">
        <f t="shared" si="2"/>
        <v>GPIO1_IO02</v>
      </c>
      <c r="K119" s="20" t="str">
        <f>IF(C119&lt;&gt;DART_MX8MM!C119,DART_MX8MM!C119,"")</f>
        <v/>
      </c>
      <c r="L119" s="20" t="str">
        <f>IF(C119&lt;&gt;DART_MX8MP!C119,DART_MX8MP!C119,"")</f>
        <v/>
      </c>
    </row>
    <row r="120" spans="1:12" x14ac:dyDescent="0.25">
      <c r="A120" s="24" t="s">
        <v>5</v>
      </c>
      <c r="B120" s="25">
        <v>29</v>
      </c>
      <c r="C120" s="5" t="s">
        <v>106</v>
      </c>
      <c r="D120" s="8" t="s">
        <v>106</v>
      </c>
      <c r="E120" s="8"/>
      <c r="F120" s="8"/>
      <c r="G120" s="20"/>
      <c r="H120" s="8" t="s">
        <v>1040</v>
      </c>
      <c r="J120" s="41" t="str">
        <f t="shared" si="2"/>
        <v/>
      </c>
      <c r="K120" s="20" t="str">
        <f>IF(C120&lt;&gt;DART_MX8MM!C120,DART_MX8MM!C120,"")</f>
        <v>NC</v>
      </c>
      <c r="L120" s="20" t="str">
        <f>IF(C120&lt;&gt;DART_MX8MP!C120,DART_MX8MP!C120,"")</f>
        <v>HDMI_TX1_N</v>
      </c>
    </row>
    <row r="121" spans="1:12" x14ac:dyDescent="0.25">
      <c r="A121" s="24" t="s">
        <v>5</v>
      </c>
      <c r="B121" s="25">
        <v>30</v>
      </c>
      <c r="C121" s="5" t="s">
        <v>267</v>
      </c>
      <c r="D121" s="8" t="s">
        <v>107</v>
      </c>
      <c r="E121" s="8"/>
      <c r="F121" s="8"/>
      <c r="G121" s="20"/>
      <c r="H121" s="8"/>
      <c r="J121" s="41" t="str">
        <f t="shared" si="2"/>
        <v>GPIO5_IO17</v>
      </c>
      <c r="K121" s="20" t="str">
        <f>IF(C121&lt;&gt;DART_MX8MM!C121,DART_MX8MM!C121,"")</f>
        <v/>
      </c>
      <c r="L121" s="20" t="str">
        <f>IF(C121&lt;&gt;DART_MX8MP!C121,DART_MX8MP!C121,"")</f>
        <v/>
      </c>
    </row>
    <row r="122" spans="1:12" x14ac:dyDescent="0.25">
      <c r="A122" s="24" t="s">
        <v>5</v>
      </c>
      <c r="B122" s="25">
        <v>31</v>
      </c>
      <c r="C122" s="5" t="s">
        <v>108</v>
      </c>
      <c r="D122" s="8" t="s">
        <v>108</v>
      </c>
      <c r="E122" s="8"/>
      <c r="F122" s="8"/>
      <c r="G122" s="20"/>
      <c r="H122" s="8" t="s">
        <v>1040</v>
      </c>
      <c r="J122" s="41" t="str">
        <f t="shared" si="2"/>
        <v/>
      </c>
      <c r="K122" s="20" t="str">
        <f>IF(C122&lt;&gt;DART_MX8MM!C122,DART_MX8MM!C122,"")</f>
        <v>NC</v>
      </c>
      <c r="L122" s="20" t="str">
        <f>IF(C122&lt;&gt;DART_MX8MP!C122,DART_MX8MP!C122,"")</f>
        <v>HDMI_TX1_P</v>
      </c>
    </row>
    <row r="123" spans="1:12" x14ac:dyDescent="0.25">
      <c r="A123" s="24" t="s">
        <v>5</v>
      </c>
      <c r="B123" s="25">
        <v>32</v>
      </c>
      <c r="C123" s="5" t="s">
        <v>268</v>
      </c>
      <c r="D123" s="8" t="s">
        <v>109</v>
      </c>
      <c r="E123" s="8"/>
      <c r="F123" s="8"/>
      <c r="G123" s="20"/>
      <c r="H123" s="8"/>
      <c r="J123" s="41" t="str">
        <f t="shared" si="2"/>
        <v>GPIO5_IO16</v>
      </c>
      <c r="K123" s="20" t="str">
        <f>IF(C123&lt;&gt;DART_MX8MM!C123,DART_MX8MM!C123,"")</f>
        <v/>
      </c>
      <c r="L123" s="20" t="str">
        <f>IF(C123&lt;&gt;DART_MX8MP!C123,DART_MX8MP!C123,"")</f>
        <v/>
      </c>
    </row>
    <row r="124" spans="1:12" x14ac:dyDescent="0.25">
      <c r="A124" s="24" t="s">
        <v>5</v>
      </c>
      <c r="B124" s="25">
        <v>33</v>
      </c>
      <c r="C124" s="5" t="s">
        <v>110</v>
      </c>
      <c r="D124" s="8" t="s">
        <v>110</v>
      </c>
      <c r="E124" s="8"/>
      <c r="F124" s="8"/>
      <c r="G124" s="20"/>
      <c r="H124" s="8" t="s">
        <v>1041</v>
      </c>
      <c r="J124" s="41" t="str">
        <f t="shared" si="2"/>
        <v/>
      </c>
      <c r="K124" s="20" t="str">
        <f>IF(C124&lt;&gt;DART_MX8MM!C124,DART_MX8MM!C124,"")</f>
        <v>NC</v>
      </c>
      <c r="L124" s="20" t="str">
        <f>IF(C124&lt;&gt;DART_MX8MP!C124,DART_MX8MP!C124,"")</f>
        <v>HDMI_TX0_P</v>
      </c>
    </row>
    <row r="125" spans="1:12" x14ac:dyDescent="0.25">
      <c r="A125" s="24" t="s">
        <v>5</v>
      </c>
      <c r="B125" s="25">
        <v>34</v>
      </c>
      <c r="C125" s="5" t="s">
        <v>269</v>
      </c>
      <c r="D125" s="8" t="s">
        <v>111</v>
      </c>
      <c r="E125" s="8"/>
      <c r="F125" s="8"/>
      <c r="G125" s="20"/>
      <c r="H125" s="8"/>
      <c r="J125" s="41" t="str">
        <f t="shared" si="2"/>
        <v>GPIO3_IO19</v>
      </c>
      <c r="K125" s="20" t="str">
        <f>IF(C125&lt;&gt;DART_MX8MM!C125,DART_MX8MM!C125,"")</f>
        <v/>
      </c>
      <c r="L125" s="20" t="str">
        <f>IF(C125&lt;&gt;DART_MX8MP!C125,DART_MX8MP!C125,"")</f>
        <v/>
      </c>
    </row>
    <row r="126" spans="1:12" x14ac:dyDescent="0.25">
      <c r="A126" s="24" t="s">
        <v>5</v>
      </c>
      <c r="B126" s="25">
        <v>35</v>
      </c>
      <c r="C126" s="5" t="s">
        <v>112</v>
      </c>
      <c r="D126" s="8" t="s">
        <v>112</v>
      </c>
      <c r="E126" s="8"/>
      <c r="F126" s="8"/>
      <c r="G126" s="20"/>
      <c r="H126" s="8" t="s">
        <v>1041</v>
      </c>
      <c r="J126" s="41" t="str">
        <f t="shared" si="2"/>
        <v/>
      </c>
      <c r="K126" s="20" t="str">
        <f>IF(C126&lt;&gt;DART_MX8MM!C126,DART_MX8MM!C126,"")</f>
        <v>NC</v>
      </c>
      <c r="L126" s="20" t="str">
        <f>IF(C126&lt;&gt;DART_MX8MP!C126,DART_MX8MP!C126,"")</f>
        <v>HDMI_TX0_N</v>
      </c>
    </row>
    <row r="127" spans="1:12" x14ac:dyDescent="0.25">
      <c r="A127" s="24" t="s">
        <v>5</v>
      </c>
      <c r="B127" s="25">
        <v>36</v>
      </c>
      <c r="C127" s="5" t="s">
        <v>270</v>
      </c>
      <c r="D127" s="8" t="s">
        <v>113</v>
      </c>
      <c r="E127" s="8"/>
      <c r="F127" s="8"/>
      <c r="G127" s="20"/>
      <c r="H127" s="8"/>
      <c r="J127" s="41" t="str">
        <f t="shared" si="2"/>
        <v>GPIO3_IO21</v>
      </c>
      <c r="K127" s="20" t="str">
        <f>IF(C127&lt;&gt;DART_MX8MM!C127,DART_MX8MM!C127,"")</f>
        <v/>
      </c>
      <c r="L127" s="20" t="str">
        <f>IF(C127&lt;&gt;DART_MX8MP!C127,DART_MX8MP!C127,"")</f>
        <v/>
      </c>
    </row>
    <row r="128" spans="1:12" x14ac:dyDescent="0.25">
      <c r="A128" s="24" t="s">
        <v>5</v>
      </c>
      <c r="B128" s="25">
        <v>37</v>
      </c>
      <c r="C128" s="5" t="s">
        <v>114</v>
      </c>
      <c r="D128" s="8" t="s">
        <v>114</v>
      </c>
      <c r="E128" s="8"/>
      <c r="F128" s="8"/>
      <c r="G128" s="20"/>
      <c r="H128" s="8" t="s">
        <v>699</v>
      </c>
      <c r="J128" s="41" t="str">
        <f t="shared" si="2"/>
        <v/>
      </c>
      <c r="K128" s="20" t="str">
        <f>IF(C128&lt;&gt;DART_MX8MM!C128,DART_MX8MM!C128,"")</f>
        <v>NC</v>
      </c>
      <c r="L128" s="20" t="str">
        <f>IF(C128&lt;&gt;DART_MX8MP!C128,DART_MX8MP!C128,"")</f>
        <v>NC</v>
      </c>
    </row>
    <row r="129" spans="1:12" x14ac:dyDescent="0.25">
      <c r="A129" s="24" t="s">
        <v>5</v>
      </c>
      <c r="B129" s="25">
        <v>38</v>
      </c>
      <c r="C129" s="5" t="s">
        <v>271</v>
      </c>
      <c r="D129" s="8" t="s">
        <v>115</v>
      </c>
      <c r="E129" s="8"/>
      <c r="F129" s="8"/>
      <c r="G129" s="20"/>
      <c r="H129" s="8"/>
      <c r="J129" s="41" t="str">
        <f t="shared" si="2"/>
        <v>GPIO3_IO23</v>
      </c>
      <c r="K129" s="20" t="str">
        <f>IF(C129&lt;&gt;DART_MX8MM!C129,DART_MX8MM!C129,"")</f>
        <v/>
      </c>
      <c r="L129" s="20" t="str">
        <f>IF(C129&lt;&gt;DART_MX8MP!C129,DART_MX8MP!C129,"")</f>
        <v/>
      </c>
    </row>
    <row r="130" spans="1:12" x14ac:dyDescent="0.25">
      <c r="A130" s="24" t="s">
        <v>5</v>
      </c>
      <c r="B130" s="25">
        <v>39</v>
      </c>
      <c r="C130" s="5" t="s">
        <v>116</v>
      </c>
      <c r="D130" s="8" t="s">
        <v>116</v>
      </c>
      <c r="E130" s="8"/>
      <c r="F130" s="8"/>
      <c r="G130" s="20"/>
      <c r="H130" s="8" t="s">
        <v>699</v>
      </c>
      <c r="J130" s="41" t="str">
        <f t="shared" ref="J130:J193" si="3">IFERROR(MID(D130,SEARCH($J$1,D130,1),IFERROR(SEARCH("/",D130,SEARCH($J$1,D130,1)),LEN(D130)+1)-SEARCH($J$1,D130,1)),"")</f>
        <v/>
      </c>
      <c r="K130" s="20" t="str">
        <f>IF(C130&lt;&gt;DART_MX8MM!C130,DART_MX8MM!C130,"")</f>
        <v>NC</v>
      </c>
      <c r="L130" s="20" t="str">
        <f>IF(C130&lt;&gt;DART_MX8MP!C130,DART_MX8MP!C130,"")</f>
        <v>NC</v>
      </c>
    </row>
    <row r="131" spans="1:12" x14ac:dyDescent="0.25">
      <c r="A131" s="24" t="s">
        <v>5</v>
      </c>
      <c r="B131" s="25">
        <v>40</v>
      </c>
      <c r="C131" s="5" t="s">
        <v>272</v>
      </c>
      <c r="D131" s="8" t="s">
        <v>117</v>
      </c>
      <c r="E131" s="8"/>
      <c r="F131" s="8"/>
      <c r="G131" s="20"/>
      <c r="H131" s="8"/>
      <c r="J131" s="41" t="str">
        <f t="shared" si="3"/>
        <v>GPIO3_IO20</v>
      </c>
      <c r="K131" s="20" t="str">
        <f>IF(C131&lt;&gt;DART_MX8MM!C131,DART_MX8MM!C131,"")</f>
        <v/>
      </c>
      <c r="L131" s="20" t="str">
        <f>IF(C131&lt;&gt;DART_MX8MP!C131,DART_MX8MP!C131,"")</f>
        <v/>
      </c>
    </row>
    <row r="132" spans="1:12" ht="30" x14ac:dyDescent="0.25">
      <c r="A132" s="24" t="s">
        <v>5</v>
      </c>
      <c r="B132" s="25">
        <v>41</v>
      </c>
      <c r="C132" s="5" t="s">
        <v>118</v>
      </c>
      <c r="D132" s="8" t="s">
        <v>118</v>
      </c>
      <c r="E132" s="8"/>
      <c r="F132" s="8"/>
      <c r="G132" s="20"/>
      <c r="H132" s="10" t="s">
        <v>702</v>
      </c>
      <c r="J132" s="41" t="str">
        <f t="shared" si="3"/>
        <v/>
      </c>
      <c r="K132" s="20" t="str">
        <f>IF(C132&lt;&gt;DART_MX8MM!C132,DART_MX8MM!C132,"")</f>
        <v>NC</v>
      </c>
      <c r="L132" s="20" t="str">
        <f>IF(C132&lt;&gt;DART_MX8MP!C132,DART_MX8MP!C132,"")</f>
        <v>NVCC_SAI1_SAI5</v>
      </c>
    </row>
    <row r="133" spans="1:12" x14ac:dyDescent="0.25">
      <c r="A133" s="24" t="s">
        <v>5</v>
      </c>
      <c r="B133" s="25">
        <v>42</v>
      </c>
      <c r="C133" s="5" t="s">
        <v>273</v>
      </c>
      <c r="D133" s="8" t="s">
        <v>119</v>
      </c>
      <c r="E133" s="8"/>
      <c r="F133" s="8"/>
      <c r="G133" s="20"/>
      <c r="H133" s="8"/>
      <c r="J133" s="41" t="str">
        <f t="shared" si="3"/>
        <v>GPIO3_IO22</v>
      </c>
      <c r="K133" s="20" t="str">
        <f>IF(C133&lt;&gt;DART_MX8MM!C133,DART_MX8MM!C133,"")</f>
        <v/>
      </c>
      <c r="L133" s="20" t="str">
        <f>IF(C133&lt;&gt;DART_MX8MP!C133,DART_MX8MP!C133,"")</f>
        <v/>
      </c>
    </row>
    <row r="134" spans="1:12" x14ac:dyDescent="0.25">
      <c r="A134" s="24" t="s">
        <v>5</v>
      </c>
      <c r="B134" s="25">
        <v>43</v>
      </c>
      <c r="C134" s="5" t="s">
        <v>120</v>
      </c>
      <c r="D134" s="8" t="s">
        <v>120</v>
      </c>
      <c r="E134" s="8"/>
      <c r="F134" s="8"/>
      <c r="G134" s="20"/>
      <c r="H134" s="8" t="s">
        <v>1042</v>
      </c>
      <c r="J134" s="41" t="str">
        <f t="shared" si="3"/>
        <v/>
      </c>
      <c r="K134" s="20" t="str">
        <f>IF(C134&lt;&gt;DART_MX8MM!C134,DART_MX8MM!C134,"")</f>
        <v>NC</v>
      </c>
      <c r="L134" s="20" t="str">
        <f>IF(C134&lt;&gt;DART_MX8MP!C134,DART_MX8MP!C134,"")</f>
        <v>HDMI_TX2_P</v>
      </c>
    </row>
    <row r="135" spans="1:12" x14ac:dyDescent="0.25">
      <c r="A135" s="24" t="s">
        <v>5</v>
      </c>
      <c r="B135" s="25">
        <v>44</v>
      </c>
      <c r="C135" s="5" t="s">
        <v>274</v>
      </c>
      <c r="D135" s="8" t="s">
        <v>121</v>
      </c>
      <c r="E135" s="8"/>
      <c r="F135" s="8"/>
      <c r="G135" s="20"/>
      <c r="H135" s="8"/>
      <c r="J135" s="41" t="str">
        <f t="shared" si="3"/>
        <v>GPIO3_IO24</v>
      </c>
      <c r="K135" s="20" t="str">
        <f>IF(C135&lt;&gt;DART_MX8MM!C135,DART_MX8MM!C135,"")</f>
        <v/>
      </c>
      <c r="L135" s="20" t="str">
        <f>IF(C135&lt;&gt;DART_MX8MP!C135,DART_MX8MP!C135,"")</f>
        <v/>
      </c>
    </row>
    <row r="136" spans="1:12" x14ac:dyDescent="0.25">
      <c r="A136" s="24" t="s">
        <v>5</v>
      </c>
      <c r="B136" s="25">
        <v>45</v>
      </c>
      <c r="C136" s="5" t="s">
        <v>122</v>
      </c>
      <c r="D136" s="8" t="s">
        <v>122</v>
      </c>
      <c r="E136" s="8"/>
      <c r="F136" s="8"/>
      <c r="G136" s="20"/>
      <c r="H136" s="8" t="s">
        <v>1042</v>
      </c>
      <c r="J136" s="41" t="str">
        <f t="shared" si="3"/>
        <v/>
      </c>
      <c r="K136" s="20" t="str">
        <f>IF(C136&lt;&gt;DART_MX8MM!C136,DART_MX8MM!C136,"")</f>
        <v>NC</v>
      </c>
      <c r="L136" s="20" t="str">
        <f>IF(C136&lt;&gt;DART_MX8MP!C136,DART_MX8MP!C136,"")</f>
        <v>HDMI_TX2_N</v>
      </c>
    </row>
    <row r="137" spans="1:12" x14ac:dyDescent="0.25">
      <c r="A137" s="24" t="s">
        <v>5</v>
      </c>
      <c r="B137" s="25">
        <v>46</v>
      </c>
      <c r="C137" s="5" t="s">
        <v>275</v>
      </c>
      <c r="D137" s="8" t="s">
        <v>123</v>
      </c>
      <c r="E137" s="8"/>
      <c r="F137" s="8"/>
      <c r="G137" s="20"/>
      <c r="H137" s="8"/>
      <c r="J137" s="41" t="str">
        <f t="shared" si="3"/>
        <v>GPIO3_IO25</v>
      </c>
      <c r="K137" s="20" t="str">
        <f>IF(C137&lt;&gt;DART_MX8MM!C137,DART_MX8MM!C137,"")</f>
        <v/>
      </c>
      <c r="L137" s="20" t="str">
        <f>IF(C137&lt;&gt;DART_MX8MP!C137,DART_MX8MP!C137,"")</f>
        <v/>
      </c>
    </row>
    <row r="138" spans="1:12" x14ac:dyDescent="0.25">
      <c r="A138" s="24" t="s">
        <v>5</v>
      </c>
      <c r="B138" s="25">
        <v>47</v>
      </c>
      <c r="C138" s="5" t="s">
        <v>24</v>
      </c>
      <c r="D138" s="8" t="s">
        <v>24</v>
      </c>
      <c r="E138" s="8"/>
      <c r="F138" s="8"/>
      <c r="G138" s="20"/>
      <c r="H138" s="8"/>
      <c r="J138" s="41" t="str">
        <f t="shared" si="3"/>
        <v/>
      </c>
      <c r="K138" s="20" t="str">
        <f>IF(C138&lt;&gt;DART_MX8MM!C138,DART_MX8MM!C138,"")</f>
        <v/>
      </c>
      <c r="L138" s="20" t="str">
        <f>IF(C138&lt;&gt;DART_MX8MP!C138,DART_MX8MP!C138,"")</f>
        <v/>
      </c>
    </row>
    <row r="139" spans="1:12" x14ac:dyDescent="0.25">
      <c r="A139" s="24" t="s">
        <v>5</v>
      </c>
      <c r="B139" s="25">
        <v>48</v>
      </c>
      <c r="C139" s="5" t="s">
        <v>276</v>
      </c>
      <c r="D139" s="8" t="s">
        <v>124</v>
      </c>
      <c r="E139" s="8"/>
      <c r="F139" s="8"/>
      <c r="G139" s="20"/>
      <c r="H139" s="8"/>
      <c r="J139" s="41" t="str">
        <f t="shared" si="3"/>
        <v>GPIO4_IO21</v>
      </c>
      <c r="K139" s="20" t="str">
        <f>IF(C139&lt;&gt;DART_MX8MM!C139,DART_MX8MM!C139,"")</f>
        <v/>
      </c>
      <c r="L139" s="20" t="str">
        <f>IF(C139&lt;&gt;DART_MX8MP!C139,DART_MX8MP!C139,"")</f>
        <v/>
      </c>
    </row>
    <row r="140" spans="1:12" x14ac:dyDescent="0.25">
      <c r="A140" s="24" t="s">
        <v>5</v>
      </c>
      <c r="B140" s="25">
        <v>49</v>
      </c>
      <c r="C140" s="5" t="s">
        <v>125</v>
      </c>
      <c r="D140" s="8" t="s">
        <v>125</v>
      </c>
      <c r="E140" s="8"/>
      <c r="F140" s="8"/>
      <c r="G140" s="20"/>
      <c r="H140" s="8" t="s">
        <v>1043</v>
      </c>
      <c r="J140" s="41" t="str">
        <f t="shared" si="3"/>
        <v/>
      </c>
      <c r="K140" s="20" t="str">
        <f>IF(C140&lt;&gt;DART_MX8MM!C140,DART_MX8MM!C140,"")</f>
        <v>NC</v>
      </c>
      <c r="L140" s="20" t="str">
        <f>IF(C140&lt;&gt;DART_MX8MP!C140,DART_MX8MP!C140,"")</f>
        <v>HDMI_TXC_P</v>
      </c>
    </row>
    <row r="141" spans="1:12" x14ac:dyDescent="0.25">
      <c r="A141" s="24" t="s">
        <v>5</v>
      </c>
      <c r="B141" s="25">
        <v>50</v>
      </c>
      <c r="C141" s="5" t="s">
        <v>277</v>
      </c>
      <c r="D141" s="8" t="s">
        <v>126</v>
      </c>
      <c r="E141" s="8"/>
      <c r="F141" s="8"/>
      <c r="G141" s="20"/>
      <c r="H141" s="8"/>
      <c r="J141" s="41" t="str">
        <f t="shared" si="3"/>
        <v>GPIO4_IO22</v>
      </c>
      <c r="K141" s="20" t="str">
        <f>IF(C141&lt;&gt;DART_MX8MM!C141,DART_MX8MM!C141,"")</f>
        <v/>
      </c>
      <c r="L141" s="20" t="str">
        <f>IF(C141&lt;&gt;DART_MX8MP!C141,DART_MX8MP!C141,"")</f>
        <v/>
      </c>
    </row>
    <row r="142" spans="1:12" x14ac:dyDescent="0.25">
      <c r="A142" s="24" t="s">
        <v>5</v>
      </c>
      <c r="B142" s="25">
        <v>51</v>
      </c>
      <c r="C142" s="5" t="s">
        <v>127</v>
      </c>
      <c r="D142" s="8" t="s">
        <v>127</v>
      </c>
      <c r="E142" s="8"/>
      <c r="F142" s="8"/>
      <c r="G142" s="20"/>
      <c r="H142" s="8" t="s">
        <v>1043</v>
      </c>
      <c r="J142" s="41" t="str">
        <f t="shared" si="3"/>
        <v/>
      </c>
      <c r="K142" s="20" t="str">
        <f>IF(C142&lt;&gt;DART_MX8MM!C142,DART_MX8MM!C142,"")</f>
        <v>NC</v>
      </c>
      <c r="L142" s="20" t="str">
        <f>IF(C142&lt;&gt;DART_MX8MP!C142,DART_MX8MP!C142,"")</f>
        <v>HDMI_TXC_N</v>
      </c>
    </row>
    <row r="143" spans="1:12" x14ac:dyDescent="0.25">
      <c r="A143" s="24" t="s">
        <v>5</v>
      </c>
      <c r="B143" s="25">
        <v>52</v>
      </c>
      <c r="C143" s="5" t="s">
        <v>278</v>
      </c>
      <c r="D143" s="8" t="s">
        <v>128</v>
      </c>
      <c r="E143" s="8"/>
      <c r="F143" s="8"/>
      <c r="G143" s="20"/>
      <c r="H143" s="8"/>
      <c r="J143" s="41" t="str">
        <f t="shared" si="3"/>
        <v>GPIO4_IO24</v>
      </c>
      <c r="K143" s="20" t="str">
        <f>IF(C143&lt;&gt;DART_MX8MM!C143,DART_MX8MM!C143,"")</f>
        <v/>
      </c>
      <c r="L143" s="20" t="str">
        <f>IF(C143&lt;&gt;DART_MX8MP!C143,DART_MX8MP!C143,"")</f>
        <v/>
      </c>
    </row>
    <row r="144" spans="1:12" x14ac:dyDescent="0.25">
      <c r="A144" s="24" t="s">
        <v>5</v>
      </c>
      <c r="B144" s="25">
        <v>53</v>
      </c>
      <c r="C144" s="5" t="s">
        <v>24</v>
      </c>
      <c r="D144" s="8" t="s">
        <v>24</v>
      </c>
      <c r="E144" s="8"/>
      <c r="F144" s="8"/>
      <c r="G144" s="20"/>
      <c r="H144" s="8"/>
      <c r="J144" s="41" t="str">
        <f t="shared" si="3"/>
        <v/>
      </c>
      <c r="K144" s="20" t="str">
        <f>IF(C144&lt;&gt;DART_MX8MM!C144,DART_MX8MM!C144,"")</f>
        <v/>
      </c>
      <c r="L144" s="20" t="str">
        <f>IF(C144&lt;&gt;DART_MX8MP!C144,DART_MX8MP!C144,"")</f>
        <v/>
      </c>
    </row>
    <row r="145" spans="1:12" x14ac:dyDescent="0.25">
      <c r="A145" s="24" t="s">
        <v>5</v>
      </c>
      <c r="B145" s="25">
        <v>54</v>
      </c>
      <c r="C145" s="5" t="s">
        <v>279</v>
      </c>
      <c r="D145" s="8" t="s">
        <v>129</v>
      </c>
      <c r="E145" s="8"/>
      <c r="F145" s="8"/>
      <c r="G145" s="20"/>
      <c r="H145" s="8"/>
      <c r="J145" s="41" t="str">
        <f t="shared" si="3"/>
        <v>GPIO4_IO27</v>
      </c>
      <c r="K145" s="20" t="str">
        <f>IF(C145&lt;&gt;DART_MX8MM!C145,DART_MX8MM!C145,"")</f>
        <v/>
      </c>
      <c r="L145" s="20" t="str">
        <f>IF(C145&lt;&gt;DART_MX8MP!C145,DART_MX8MP!C145,"")</f>
        <v/>
      </c>
    </row>
    <row r="146" spans="1:12" x14ac:dyDescent="0.25">
      <c r="A146" s="24" t="s">
        <v>5</v>
      </c>
      <c r="B146" s="25">
        <v>55</v>
      </c>
      <c r="C146" s="5" t="s">
        <v>280</v>
      </c>
      <c r="D146" s="8" t="s">
        <v>130</v>
      </c>
      <c r="E146" s="8"/>
      <c r="F146" s="8"/>
      <c r="G146" s="20"/>
      <c r="H146" s="8"/>
      <c r="J146" s="41" t="str">
        <f t="shared" si="3"/>
        <v>GPIO4_IO00</v>
      </c>
      <c r="K146" s="20" t="str">
        <f>IF(C146&lt;&gt;DART_MX8MM!C146,DART_MX8MM!C146,"")</f>
        <v/>
      </c>
      <c r="L146" s="20" t="str">
        <f>IF(C146&lt;&gt;DART_MX8MP!C146,DART_MX8MP!C146,"")</f>
        <v/>
      </c>
    </row>
    <row r="147" spans="1:12" x14ac:dyDescent="0.25">
      <c r="A147" s="24" t="s">
        <v>5</v>
      </c>
      <c r="B147" s="25">
        <v>56</v>
      </c>
      <c r="C147" s="5" t="s">
        <v>281</v>
      </c>
      <c r="D147" s="8" t="s">
        <v>131</v>
      </c>
      <c r="E147" s="8"/>
      <c r="F147" s="8"/>
      <c r="G147" s="20"/>
      <c r="H147" s="8"/>
      <c r="J147" s="41" t="str">
        <f t="shared" si="3"/>
        <v>GPIO4_IO25</v>
      </c>
      <c r="K147" s="20" t="str">
        <f>IF(C147&lt;&gt;DART_MX8MM!C147,DART_MX8MM!C147,"")</f>
        <v/>
      </c>
      <c r="L147" s="20" t="str">
        <f>IF(C147&lt;&gt;DART_MX8MP!C147,DART_MX8MP!C147,"")</f>
        <v/>
      </c>
    </row>
    <row r="148" spans="1:12" x14ac:dyDescent="0.25">
      <c r="A148" s="24" t="s">
        <v>5</v>
      </c>
      <c r="B148" s="25">
        <v>57</v>
      </c>
      <c r="C148" s="5" t="s">
        <v>282</v>
      </c>
      <c r="D148" s="8" t="s">
        <v>132</v>
      </c>
      <c r="E148" s="8"/>
      <c r="F148" s="8"/>
      <c r="G148" s="20"/>
      <c r="H148" s="8"/>
      <c r="J148" s="41" t="str">
        <f t="shared" si="3"/>
        <v>GPIO4_IO01</v>
      </c>
      <c r="K148" s="20" t="str">
        <f>IF(C148&lt;&gt;DART_MX8MM!C148,DART_MX8MM!C148,"")</f>
        <v/>
      </c>
      <c r="L148" s="20" t="str">
        <f>IF(C148&lt;&gt;DART_MX8MP!C148,DART_MX8MP!C148,"")</f>
        <v/>
      </c>
    </row>
    <row r="149" spans="1:12" x14ac:dyDescent="0.25">
      <c r="A149" s="24" t="s">
        <v>5</v>
      </c>
      <c r="B149" s="25">
        <v>58</v>
      </c>
      <c r="C149" s="5" t="s">
        <v>283</v>
      </c>
      <c r="D149" s="8" t="s">
        <v>133</v>
      </c>
      <c r="E149" s="8"/>
      <c r="F149" s="8"/>
      <c r="G149" s="20"/>
      <c r="H149" s="8"/>
      <c r="J149" s="41" t="str">
        <f t="shared" si="3"/>
        <v>GPIO4_IO23</v>
      </c>
      <c r="K149" s="20" t="str">
        <f>IF(C149&lt;&gt;DART_MX8MM!C149,DART_MX8MM!C149,"")</f>
        <v/>
      </c>
      <c r="L149" s="20" t="str">
        <f>IF(C149&lt;&gt;DART_MX8MP!C149,DART_MX8MP!C149,"")</f>
        <v/>
      </c>
    </row>
    <row r="150" spans="1:12" ht="30" x14ac:dyDescent="0.25">
      <c r="A150" s="24" t="s">
        <v>5</v>
      </c>
      <c r="B150" s="25">
        <v>59</v>
      </c>
      <c r="C150" s="5" t="s">
        <v>284</v>
      </c>
      <c r="D150" s="8" t="s">
        <v>801</v>
      </c>
      <c r="E150" s="8" t="s">
        <v>466</v>
      </c>
      <c r="F150" s="8"/>
      <c r="G150" s="20"/>
      <c r="H150" s="10" t="s">
        <v>728</v>
      </c>
      <c r="J150" s="41" t="str">
        <f t="shared" si="3"/>
        <v>GPIO4_IO03</v>
      </c>
      <c r="K150" s="20" t="str">
        <f>IF(C150&lt;&gt;DART_MX8MM!C150,DART_MX8MM!C150,"")</f>
        <v/>
      </c>
      <c r="L150" s="20" t="str">
        <f>IF(C150&lt;&gt;DART_MX8MP!C150,DART_MX8MP!C150,"")</f>
        <v/>
      </c>
    </row>
    <row r="151" spans="1:12" x14ac:dyDescent="0.25">
      <c r="A151" s="24" t="s">
        <v>5</v>
      </c>
      <c r="B151" s="25">
        <v>60</v>
      </c>
      <c r="C151" s="5" t="s">
        <v>285</v>
      </c>
      <c r="D151" s="8" t="s">
        <v>134</v>
      </c>
      <c r="E151" s="8" t="s">
        <v>392</v>
      </c>
      <c r="F151" s="8"/>
      <c r="G151" s="20"/>
      <c r="H151" s="8"/>
      <c r="J151" s="41" t="str">
        <f t="shared" si="3"/>
        <v>GPIO4_IO26</v>
      </c>
      <c r="K151" s="20" t="str">
        <f>IF(C151&lt;&gt;DART_MX8MM!C151,DART_MX8MM!C151,"")</f>
        <v/>
      </c>
      <c r="L151" s="20" t="str">
        <f>IF(C151&lt;&gt;DART_MX8MP!C151,DART_MX8MP!C151,"")</f>
        <v/>
      </c>
    </row>
    <row r="152" spans="1:12" ht="30" x14ac:dyDescent="0.25">
      <c r="A152" s="24" t="s">
        <v>5</v>
      </c>
      <c r="B152" s="25">
        <v>61</v>
      </c>
      <c r="C152" s="5" t="s">
        <v>286</v>
      </c>
      <c r="D152" s="8" t="s">
        <v>802</v>
      </c>
      <c r="E152" s="8" t="s">
        <v>467</v>
      </c>
      <c r="F152" s="8"/>
      <c r="G152" s="20"/>
      <c r="H152" s="10" t="s">
        <v>728</v>
      </c>
      <c r="J152" s="41" t="str">
        <f t="shared" si="3"/>
        <v>GPIO4_IO02</v>
      </c>
      <c r="K152" s="20" t="str">
        <f>IF(C152&lt;&gt;DART_MX8MM!C152,DART_MX8MM!C152,"")</f>
        <v/>
      </c>
      <c r="L152" s="20" t="str">
        <f>IF(C152&lt;&gt;DART_MX8MP!C152,DART_MX8MP!C152,"")</f>
        <v/>
      </c>
    </row>
    <row r="153" spans="1:12" ht="30" x14ac:dyDescent="0.25">
      <c r="A153" s="24" t="s">
        <v>5</v>
      </c>
      <c r="B153" s="25">
        <v>62</v>
      </c>
      <c r="C153" s="5" t="s">
        <v>287</v>
      </c>
      <c r="D153" s="8" t="s">
        <v>803</v>
      </c>
      <c r="E153" s="8" t="s">
        <v>468</v>
      </c>
      <c r="F153" s="8"/>
      <c r="G153" s="20"/>
      <c r="H153" s="10" t="s">
        <v>728</v>
      </c>
      <c r="J153" s="41" t="str">
        <f t="shared" si="3"/>
        <v>GPIO4_IO05</v>
      </c>
      <c r="K153" s="20" t="str">
        <f>IF(C153&lt;&gt;DART_MX8MM!C153,DART_MX8MM!C153,"")</f>
        <v/>
      </c>
      <c r="L153" s="20" t="str">
        <f>IF(C153&lt;&gt;DART_MX8MP!C153,DART_MX8MP!C153,"")</f>
        <v/>
      </c>
    </row>
    <row r="154" spans="1:12" ht="30" x14ac:dyDescent="0.25">
      <c r="A154" s="24" t="s">
        <v>5</v>
      </c>
      <c r="B154" s="25">
        <v>63</v>
      </c>
      <c r="C154" s="5" t="s">
        <v>288</v>
      </c>
      <c r="D154" s="8" t="s">
        <v>804</v>
      </c>
      <c r="E154" s="8" t="s">
        <v>469</v>
      </c>
      <c r="F154" s="8"/>
      <c r="G154" s="20"/>
      <c r="H154" s="10" t="s">
        <v>728</v>
      </c>
      <c r="J154" s="41" t="str">
        <f t="shared" si="3"/>
        <v>GPIO4_IO04</v>
      </c>
      <c r="K154" s="20" t="str">
        <f>IF(C154&lt;&gt;DART_MX8MM!C154,DART_MX8MM!C154,"")</f>
        <v/>
      </c>
      <c r="L154" s="20" t="str">
        <f>IF(C154&lt;&gt;DART_MX8MP!C154,DART_MX8MP!C154,"")</f>
        <v/>
      </c>
    </row>
    <row r="155" spans="1:12" x14ac:dyDescent="0.25">
      <c r="A155" s="24" t="s">
        <v>5</v>
      </c>
      <c r="B155" s="25">
        <v>64</v>
      </c>
      <c r="C155" s="5" t="s">
        <v>289</v>
      </c>
      <c r="D155" s="8" t="s">
        <v>135</v>
      </c>
      <c r="E155" s="8" t="s">
        <v>392</v>
      </c>
      <c r="F155" s="8"/>
      <c r="G155" s="20"/>
      <c r="H155" s="10"/>
      <c r="J155" s="41" t="str">
        <f t="shared" si="3"/>
        <v>GPIO4_IO10</v>
      </c>
      <c r="K155" s="20" t="str">
        <f>IF(C155&lt;&gt;DART_MX8MM!C155,DART_MX8MM!C155,"")</f>
        <v/>
      </c>
      <c r="L155" s="20" t="str">
        <f>IF(C155&lt;&gt;DART_MX8MP!C155,DART_MX8MP!C155,"")</f>
        <v/>
      </c>
    </row>
    <row r="156" spans="1:12" ht="30" x14ac:dyDescent="0.25">
      <c r="A156" s="24" t="s">
        <v>5</v>
      </c>
      <c r="B156" s="25">
        <v>65</v>
      </c>
      <c r="C156" s="5" t="s">
        <v>290</v>
      </c>
      <c r="D156" s="8" t="s">
        <v>805</v>
      </c>
      <c r="E156" s="8" t="s">
        <v>470</v>
      </c>
      <c r="F156" s="8"/>
      <c r="G156" s="20"/>
      <c r="H156" s="10" t="s">
        <v>728</v>
      </c>
      <c r="J156" s="41" t="str">
        <f t="shared" si="3"/>
        <v>GPIO4_IO06</v>
      </c>
      <c r="K156" s="20" t="str">
        <f>IF(C156&lt;&gt;DART_MX8MM!C156,DART_MX8MM!C156,"")</f>
        <v/>
      </c>
      <c r="L156" s="20" t="str">
        <f>IF(C156&lt;&gt;DART_MX8MP!C156,DART_MX8MP!C156,"")</f>
        <v/>
      </c>
    </row>
    <row r="157" spans="1:12" ht="30" x14ac:dyDescent="0.25">
      <c r="A157" s="24" t="s">
        <v>5</v>
      </c>
      <c r="B157" s="25">
        <v>66</v>
      </c>
      <c r="C157" s="5" t="s">
        <v>291</v>
      </c>
      <c r="D157" s="8" t="s">
        <v>806</v>
      </c>
      <c r="E157" s="8" t="s">
        <v>471</v>
      </c>
      <c r="F157" s="8"/>
      <c r="G157" s="20"/>
      <c r="H157" s="10" t="s">
        <v>728</v>
      </c>
      <c r="J157" s="41" t="str">
        <f t="shared" si="3"/>
        <v>GPIO4_IO08</v>
      </c>
      <c r="K157" s="20" t="str">
        <f>IF(C157&lt;&gt;DART_MX8MM!C157,DART_MX8MM!C157,"")</f>
        <v/>
      </c>
      <c r="L157" s="20" t="str">
        <f>IF(C157&lt;&gt;DART_MX8MP!C157,DART_MX8MP!C157,"")</f>
        <v/>
      </c>
    </row>
    <row r="158" spans="1:12" ht="30" x14ac:dyDescent="0.25">
      <c r="A158" s="24" t="s">
        <v>5</v>
      </c>
      <c r="B158" s="25">
        <v>67</v>
      </c>
      <c r="C158" s="5" t="s">
        <v>292</v>
      </c>
      <c r="D158" s="8" t="s">
        <v>807</v>
      </c>
      <c r="E158" s="8" t="s">
        <v>472</v>
      </c>
      <c r="F158" s="8"/>
      <c r="G158" s="20"/>
      <c r="H158" s="10" t="s">
        <v>728</v>
      </c>
      <c r="J158" s="41" t="str">
        <f t="shared" si="3"/>
        <v>GPIO4_IO13</v>
      </c>
      <c r="K158" s="20" t="str">
        <f>IF(C158&lt;&gt;DART_MX8MM!C158,DART_MX8MM!C158,"")</f>
        <v/>
      </c>
      <c r="L158" s="20" t="str">
        <f>IF(C158&lt;&gt;DART_MX8MP!C158,DART_MX8MP!C158,"")</f>
        <v/>
      </c>
    </row>
    <row r="159" spans="1:12" ht="30" x14ac:dyDescent="0.25">
      <c r="A159" s="24" t="s">
        <v>5</v>
      </c>
      <c r="B159" s="25">
        <v>68</v>
      </c>
      <c r="C159" s="5" t="s">
        <v>293</v>
      </c>
      <c r="D159" s="8" t="s">
        <v>808</v>
      </c>
      <c r="E159" s="8" t="s">
        <v>473</v>
      </c>
      <c r="F159" s="8"/>
      <c r="G159" s="20"/>
      <c r="H159" s="10" t="s">
        <v>728</v>
      </c>
      <c r="J159" s="41" t="str">
        <f t="shared" si="3"/>
        <v>GPIO4_IO09</v>
      </c>
      <c r="K159" s="20" t="str">
        <f>IF(C159&lt;&gt;DART_MX8MM!C159,DART_MX8MM!C159,"")</f>
        <v/>
      </c>
      <c r="L159" s="20" t="str">
        <f>IF(C159&lt;&gt;DART_MX8MP!C159,DART_MX8MP!C159,"")</f>
        <v/>
      </c>
    </row>
    <row r="160" spans="1:12" ht="30" x14ac:dyDescent="0.25">
      <c r="A160" s="24" t="s">
        <v>5</v>
      </c>
      <c r="B160" s="25">
        <v>69</v>
      </c>
      <c r="C160" s="5" t="s">
        <v>294</v>
      </c>
      <c r="D160" s="8" t="s">
        <v>809</v>
      </c>
      <c r="E160" s="8" t="s">
        <v>474</v>
      </c>
      <c r="F160" s="8"/>
      <c r="G160" s="20"/>
      <c r="H160" s="10" t="s">
        <v>728</v>
      </c>
      <c r="J160" s="41" t="str">
        <f t="shared" si="3"/>
        <v>GPIO4_IO07</v>
      </c>
      <c r="K160" s="20" t="str">
        <f>IF(C160&lt;&gt;DART_MX8MM!C160,DART_MX8MM!C160,"")</f>
        <v/>
      </c>
      <c r="L160" s="20" t="str">
        <f>IF(C160&lt;&gt;DART_MX8MP!C160,DART_MX8MP!C160,"")</f>
        <v/>
      </c>
    </row>
    <row r="161" spans="1:12" ht="30" x14ac:dyDescent="0.25">
      <c r="A161" s="24" t="s">
        <v>5</v>
      </c>
      <c r="B161" s="25">
        <v>70</v>
      </c>
      <c r="C161" s="5" t="s">
        <v>295</v>
      </c>
      <c r="D161" s="8" t="s">
        <v>810</v>
      </c>
      <c r="E161" s="8" t="s">
        <v>475</v>
      </c>
      <c r="F161" s="8"/>
      <c r="G161" s="20"/>
      <c r="H161" s="10" t="s">
        <v>728</v>
      </c>
      <c r="J161" s="41" t="str">
        <f t="shared" si="3"/>
        <v>GPIO4_IO12</v>
      </c>
      <c r="K161" s="20" t="str">
        <f>IF(C161&lt;&gt;DART_MX8MM!C161,DART_MX8MM!C161,"")</f>
        <v/>
      </c>
      <c r="L161" s="20" t="str">
        <f>IF(C161&lt;&gt;DART_MX8MP!C161,DART_MX8MP!C161,"")</f>
        <v/>
      </c>
    </row>
    <row r="162" spans="1:12" ht="30" x14ac:dyDescent="0.25">
      <c r="A162" s="24" t="s">
        <v>5</v>
      </c>
      <c r="B162" s="25">
        <v>71</v>
      </c>
      <c r="C162" s="5" t="s">
        <v>296</v>
      </c>
      <c r="D162" s="8" t="s">
        <v>811</v>
      </c>
      <c r="E162" s="8" t="s">
        <v>476</v>
      </c>
      <c r="F162" s="8"/>
      <c r="G162" s="20"/>
      <c r="H162" s="10" t="s">
        <v>728</v>
      </c>
      <c r="J162" s="41" t="str">
        <f t="shared" si="3"/>
        <v>GPIO4_IO17</v>
      </c>
      <c r="K162" s="20" t="str">
        <f>IF(C162&lt;&gt;DART_MX8MM!C162,DART_MX8MM!C162,"")</f>
        <v/>
      </c>
      <c r="L162" s="20" t="str">
        <f>IF(C162&lt;&gt;DART_MX8MP!C162,DART_MX8MP!C162,"")</f>
        <v/>
      </c>
    </row>
    <row r="163" spans="1:12" x14ac:dyDescent="0.25">
      <c r="A163" s="24" t="s">
        <v>5</v>
      </c>
      <c r="B163" s="25">
        <v>72</v>
      </c>
      <c r="C163" s="5" t="s">
        <v>297</v>
      </c>
      <c r="D163" s="8" t="s">
        <v>136</v>
      </c>
      <c r="E163" s="8" t="s">
        <v>392</v>
      </c>
      <c r="F163" s="8"/>
      <c r="G163" s="20"/>
      <c r="H163" s="10"/>
      <c r="J163" s="41" t="str">
        <f t="shared" si="3"/>
        <v>GPIO4_IO11</v>
      </c>
      <c r="K163" s="20" t="str">
        <f>IF(C163&lt;&gt;DART_MX8MM!C163,DART_MX8MM!C163,"")</f>
        <v/>
      </c>
      <c r="L163" s="20" t="str">
        <f>IF(C163&lt;&gt;DART_MX8MP!C163,DART_MX8MP!C163,"")</f>
        <v/>
      </c>
    </row>
    <row r="164" spans="1:12" ht="30" x14ac:dyDescent="0.25">
      <c r="A164" s="24" t="s">
        <v>5</v>
      </c>
      <c r="B164" s="25">
        <v>73</v>
      </c>
      <c r="C164" s="5" t="s">
        <v>298</v>
      </c>
      <c r="D164" s="8" t="s">
        <v>825</v>
      </c>
      <c r="E164" s="8" t="s">
        <v>477</v>
      </c>
      <c r="F164" s="8"/>
      <c r="G164" s="20"/>
      <c r="H164" s="10" t="s">
        <v>728</v>
      </c>
      <c r="J164" s="41" t="str">
        <f t="shared" si="3"/>
        <v>GPIO4_IO15</v>
      </c>
      <c r="K164" s="20" t="str">
        <f>IF(C164&lt;&gt;DART_MX8MM!C164,DART_MX8MM!C164,"")</f>
        <v/>
      </c>
      <c r="L164" s="20" t="str">
        <f>IF(C164&lt;&gt;DART_MX8MP!C164,DART_MX8MP!C164,"")</f>
        <v/>
      </c>
    </row>
    <row r="165" spans="1:12" ht="30" x14ac:dyDescent="0.25">
      <c r="A165" s="24" t="s">
        <v>5</v>
      </c>
      <c r="B165" s="25">
        <v>74</v>
      </c>
      <c r="C165" s="5" t="s">
        <v>299</v>
      </c>
      <c r="D165" s="8" t="s">
        <v>826</v>
      </c>
      <c r="E165" s="8" t="s">
        <v>478</v>
      </c>
      <c r="F165" s="8"/>
      <c r="G165" s="20"/>
      <c r="H165" s="10" t="s">
        <v>728</v>
      </c>
      <c r="J165" s="41" t="str">
        <f t="shared" si="3"/>
        <v>GPIO4_IO16</v>
      </c>
      <c r="K165" s="20" t="str">
        <f>IF(C165&lt;&gt;DART_MX8MM!C165,DART_MX8MM!C165,"")</f>
        <v/>
      </c>
      <c r="L165" s="20" t="str">
        <f>IF(C165&lt;&gt;DART_MX8MP!C165,DART_MX8MP!C165,"")</f>
        <v/>
      </c>
    </row>
    <row r="166" spans="1:12" x14ac:dyDescent="0.25">
      <c r="A166" s="24" t="s">
        <v>5</v>
      </c>
      <c r="B166" s="25">
        <v>75</v>
      </c>
      <c r="C166" s="5" t="s">
        <v>24</v>
      </c>
      <c r="D166" s="8" t="s">
        <v>24</v>
      </c>
      <c r="E166" s="8" t="s">
        <v>392</v>
      </c>
      <c r="F166" s="8"/>
      <c r="G166" s="20"/>
      <c r="H166" s="10"/>
      <c r="J166" s="41" t="str">
        <f t="shared" si="3"/>
        <v/>
      </c>
      <c r="K166" s="20" t="str">
        <f>IF(C166&lt;&gt;DART_MX8MM!C166,DART_MX8MM!C166,"")</f>
        <v/>
      </c>
      <c r="L166" s="20" t="str">
        <f>IF(C166&lt;&gt;DART_MX8MP!C166,DART_MX8MP!C166,"")</f>
        <v/>
      </c>
    </row>
    <row r="167" spans="1:12" ht="30" x14ac:dyDescent="0.25">
      <c r="A167" s="24" t="s">
        <v>5</v>
      </c>
      <c r="B167" s="25">
        <v>76</v>
      </c>
      <c r="C167" s="5" t="s">
        <v>300</v>
      </c>
      <c r="D167" s="8" t="s">
        <v>812</v>
      </c>
      <c r="E167" s="8" t="s">
        <v>479</v>
      </c>
      <c r="F167" s="8"/>
      <c r="G167" s="20"/>
      <c r="H167" s="10" t="s">
        <v>728</v>
      </c>
      <c r="J167" s="41" t="str">
        <f t="shared" si="3"/>
        <v>GPIO4_IO19</v>
      </c>
      <c r="K167" s="20" t="str">
        <f>IF(C167&lt;&gt;DART_MX8MM!C167,DART_MX8MM!C167,"")</f>
        <v/>
      </c>
      <c r="L167" s="20" t="str">
        <f>IF(C167&lt;&gt;DART_MX8MP!C167,DART_MX8MP!C167,"")</f>
        <v/>
      </c>
    </row>
    <row r="168" spans="1:12" x14ac:dyDescent="0.25">
      <c r="A168" s="24" t="s">
        <v>5</v>
      </c>
      <c r="B168" s="25">
        <v>77</v>
      </c>
      <c r="C168" s="5" t="s">
        <v>301</v>
      </c>
      <c r="D168" s="8" t="s">
        <v>137</v>
      </c>
      <c r="E168" s="8" t="s">
        <v>392</v>
      </c>
      <c r="F168" s="8"/>
      <c r="G168" s="20"/>
      <c r="H168" s="10"/>
      <c r="J168" s="41" t="str">
        <f t="shared" si="3"/>
        <v>GPIO5_IO06</v>
      </c>
      <c r="K168" s="20" t="str">
        <f>IF(C168&lt;&gt;DART_MX8MM!C168,DART_MX8MM!C168,"")</f>
        <v/>
      </c>
      <c r="L168" s="20" t="str">
        <f>IF(C168&lt;&gt;DART_MX8MP!C168,DART_MX8MP!C168,"")</f>
        <v/>
      </c>
    </row>
    <row r="169" spans="1:12" ht="30" x14ac:dyDescent="0.25">
      <c r="A169" s="24" t="s">
        <v>5</v>
      </c>
      <c r="B169" s="25">
        <v>78</v>
      </c>
      <c r="C169" s="5" t="s">
        <v>302</v>
      </c>
      <c r="D169" s="8" t="s">
        <v>813</v>
      </c>
      <c r="E169" s="8" t="s">
        <v>480</v>
      </c>
      <c r="F169" s="8"/>
      <c r="G169" s="20"/>
      <c r="H169" s="10" t="s">
        <v>728</v>
      </c>
      <c r="J169" s="41" t="str">
        <f t="shared" si="3"/>
        <v>GPIO4_IO14</v>
      </c>
      <c r="K169" s="20" t="str">
        <f>IF(C169&lt;&gt;DART_MX8MM!C169,DART_MX8MM!C169,"")</f>
        <v/>
      </c>
      <c r="L169" s="20" t="str">
        <f>IF(C169&lt;&gt;DART_MX8MP!C169,DART_MX8MP!C169,"")</f>
        <v/>
      </c>
    </row>
    <row r="170" spans="1:12" x14ac:dyDescent="0.25">
      <c r="A170" s="24" t="s">
        <v>5</v>
      </c>
      <c r="B170" s="25">
        <v>79</v>
      </c>
      <c r="C170" s="5" t="s">
        <v>303</v>
      </c>
      <c r="D170" s="8" t="s">
        <v>138</v>
      </c>
      <c r="E170" s="8" t="s">
        <v>392</v>
      </c>
      <c r="F170" s="8"/>
      <c r="G170" s="20"/>
      <c r="H170" s="10"/>
      <c r="J170" s="41" t="str">
        <f t="shared" si="3"/>
        <v>GPIO5_IO09</v>
      </c>
      <c r="K170" s="20" t="str">
        <f>IF(C170&lt;&gt;DART_MX8MM!C170,DART_MX8MM!C170,"")</f>
        <v/>
      </c>
      <c r="L170" s="20" t="str">
        <f>IF(C170&lt;&gt;DART_MX8MP!C170,DART_MX8MP!C170,"")</f>
        <v/>
      </c>
    </row>
    <row r="171" spans="1:12" ht="30" x14ac:dyDescent="0.25">
      <c r="A171" s="24" t="s">
        <v>5</v>
      </c>
      <c r="B171" s="25">
        <v>80</v>
      </c>
      <c r="C171" s="5" t="s">
        <v>304</v>
      </c>
      <c r="D171" s="8" t="s">
        <v>814</v>
      </c>
      <c r="E171" s="8" t="s">
        <v>481</v>
      </c>
      <c r="F171" s="8"/>
      <c r="G171" s="20"/>
      <c r="H171" s="10" t="s">
        <v>728</v>
      </c>
      <c r="J171" s="41" t="str">
        <f t="shared" si="3"/>
        <v>GPIO4_IO18</v>
      </c>
      <c r="K171" s="20" t="str">
        <f>IF(C171&lt;&gt;DART_MX8MM!C171,DART_MX8MM!C171,"")</f>
        <v/>
      </c>
      <c r="L171" s="20" t="str">
        <f>IF(C171&lt;&gt;DART_MX8MP!C171,DART_MX8MP!C171,"")</f>
        <v/>
      </c>
    </row>
    <row r="172" spans="1:12" x14ac:dyDescent="0.25">
      <c r="A172" s="24" t="s">
        <v>5</v>
      </c>
      <c r="B172" s="25">
        <v>81</v>
      </c>
      <c r="C172" s="5" t="s">
        <v>305</v>
      </c>
      <c r="D172" s="8" t="s">
        <v>139</v>
      </c>
      <c r="E172" s="8"/>
      <c r="F172" s="8"/>
      <c r="G172" s="20"/>
      <c r="H172" s="8"/>
      <c r="J172" s="41" t="str">
        <f t="shared" si="3"/>
        <v>GPIO5_IO08</v>
      </c>
      <c r="K172" s="20" t="str">
        <f>IF(C172&lt;&gt;DART_MX8MM!C172,DART_MX8MM!C172,"")</f>
        <v/>
      </c>
      <c r="L172" s="20" t="str">
        <f>IF(C172&lt;&gt;DART_MX8MP!C172,DART_MX8MP!C172,"")</f>
        <v/>
      </c>
    </row>
    <row r="173" spans="1:12" x14ac:dyDescent="0.25">
      <c r="A173" s="24" t="s">
        <v>5</v>
      </c>
      <c r="B173" s="25">
        <v>82</v>
      </c>
      <c r="C173" s="5" t="s">
        <v>306</v>
      </c>
      <c r="D173" s="8" t="s">
        <v>140</v>
      </c>
      <c r="E173" s="8"/>
      <c r="F173" s="8"/>
      <c r="G173" s="20"/>
      <c r="H173" s="8"/>
      <c r="J173" s="41" t="str">
        <f t="shared" si="3"/>
        <v>GPIO4_IO20</v>
      </c>
      <c r="K173" s="20" t="str">
        <f>IF(C173&lt;&gt;DART_MX8MM!C173,DART_MX8MM!C173,"")</f>
        <v/>
      </c>
      <c r="L173" s="20" t="str">
        <f>IF(C173&lt;&gt;DART_MX8MP!C173,DART_MX8MP!C173,"")</f>
        <v/>
      </c>
    </row>
    <row r="174" spans="1:12" x14ac:dyDescent="0.25">
      <c r="A174" s="24" t="s">
        <v>5</v>
      </c>
      <c r="B174" s="25">
        <v>83</v>
      </c>
      <c r="C174" s="5" t="s">
        <v>307</v>
      </c>
      <c r="D174" s="8" t="s">
        <v>141</v>
      </c>
      <c r="E174" s="8"/>
      <c r="F174" s="8"/>
      <c r="G174" s="20"/>
      <c r="H174" s="8"/>
      <c r="J174" s="41" t="str">
        <f t="shared" si="3"/>
        <v>GPIO5_IO07</v>
      </c>
      <c r="K174" s="20" t="str">
        <f>IF(C174&lt;&gt;DART_MX8MM!C174,DART_MX8MM!C174,"")</f>
        <v/>
      </c>
      <c r="L174" s="20" t="str">
        <f>IF(C174&lt;&gt;DART_MX8MP!C174,DART_MX8MP!C174,"")</f>
        <v/>
      </c>
    </row>
    <row r="175" spans="1:12" x14ac:dyDescent="0.25">
      <c r="A175" s="24" t="s">
        <v>5</v>
      </c>
      <c r="B175" s="25">
        <v>84</v>
      </c>
      <c r="C175" s="5" t="s">
        <v>24</v>
      </c>
      <c r="D175" s="8" t="s">
        <v>24</v>
      </c>
      <c r="E175" s="8"/>
      <c r="F175" s="8"/>
      <c r="G175" s="20"/>
      <c r="H175" s="8"/>
      <c r="J175" s="41" t="str">
        <f t="shared" si="3"/>
        <v/>
      </c>
      <c r="K175" s="20" t="str">
        <f>IF(C175&lt;&gt;DART_MX8MM!C175,DART_MX8MM!C175,"")</f>
        <v/>
      </c>
      <c r="L175" s="20" t="str">
        <f>IF(C175&lt;&gt;DART_MX8MP!C175,DART_MX8MP!C175,"")</f>
        <v/>
      </c>
    </row>
    <row r="176" spans="1:12" x14ac:dyDescent="0.25">
      <c r="A176" s="24" t="s">
        <v>5</v>
      </c>
      <c r="B176" s="25">
        <v>85</v>
      </c>
      <c r="C176" s="5" t="s">
        <v>308</v>
      </c>
      <c r="D176" s="8" t="s">
        <v>142</v>
      </c>
      <c r="E176" s="8"/>
      <c r="F176" s="8"/>
      <c r="G176" s="20"/>
      <c r="H176" s="8"/>
      <c r="J176" s="41" t="str">
        <f t="shared" si="3"/>
        <v>GPIO5_IO24</v>
      </c>
      <c r="K176" s="20" t="str">
        <f>IF(C176&lt;&gt;DART_MX8MM!C176,DART_MX8MM!C176,"")</f>
        <v/>
      </c>
      <c r="L176" s="20" t="str">
        <f>IF(C176&lt;&gt;DART_MX8MP!C176,DART_MX8MP!C176,"")</f>
        <v/>
      </c>
    </row>
    <row r="177" spans="1:12" x14ac:dyDescent="0.25">
      <c r="A177" s="24" t="s">
        <v>5</v>
      </c>
      <c r="B177" s="25">
        <v>86</v>
      </c>
      <c r="C177" s="5" t="s">
        <v>309</v>
      </c>
      <c r="D177" s="8" t="s">
        <v>143</v>
      </c>
      <c r="E177" s="8"/>
      <c r="F177" s="8"/>
      <c r="G177" s="20"/>
      <c r="H177" s="8"/>
      <c r="J177" s="41" t="str">
        <f t="shared" si="3"/>
        <v>GPIO5_IO25</v>
      </c>
      <c r="K177" s="20" t="str">
        <f>IF(C177&lt;&gt;DART_MX8MM!C177,DART_MX8MM!C177,"")</f>
        <v/>
      </c>
      <c r="L177" s="20" t="str">
        <f>IF(C177&lt;&gt;DART_MX8MP!C177,DART_MX8MP!C177,"")</f>
        <v/>
      </c>
    </row>
    <row r="178" spans="1:12" x14ac:dyDescent="0.25">
      <c r="A178" s="24" t="s">
        <v>5</v>
      </c>
      <c r="B178" s="25">
        <v>87</v>
      </c>
      <c r="C178" s="5" t="s">
        <v>310</v>
      </c>
      <c r="D178" s="8" t="s">
        <v>144</v>
      </c>
      <c r="E178" s="8"/>
      <c r="F178" s="8"/>
      <c r="G178" s="20"/>
      <c r="H178" s="8"/>
      <c r="J178" s="41" t="str">
        <f t="shared" si="3"/>
        <v>GPIO5_IO26</v>
      </c>
      <c r="K178" s="20" t="str">
        <f>IF(C178&lt;&gt;DART_MX8MM!C178,DART_MX8MM!C178,"")</f>
        <v/>
      </c>
      <c r="L178" s="20" t="str">
        <f>IF(C178&lt;&gt;DART_MX8MP!C178,DART_MX8MP!C178,"")</f>
        <v/>
      </c>
    </row>
    <row r="179" spans="1:12" x14ac:dyDescent="0.25">
      <c r="A179" s="24" t="s">
        <v>5</v>
      </c>
      <c r="B179" s="25">
        <v>88</v>
      </c>
      <c r="C179" s="5" t="s">
        <v>311</v>
      </c>
      <c r="D179" s="8" t="s">
        <v>145</v>
      </c>
      <c r="E179" s="8"/>
      <c r="F179" s="8"/>
      <c r="G179" s="20"/>
      <c r="H179" s="8" t="s">
        <v>700</v>
      </c>
      <c r="J179" s="41" t="str">
        <f t="shared" si="3"/>
        <v>GPIO5_IO22</v>
      </c>
      <c r="K179" s="20" t="str">
        <f>IF(C179&lt;&gt;DART_MX8MM!C179,DART_MX8MM!C179,"")</f>
        <v/>
      </c>
      <c r="L179" s="20" t="str">
        <f>IF(C179&lt;&gt;DART_MX8MP!C179,DART_MX8MP!C179,"")</f>
        <v/>
      </c>
    </row>
    <row r="180" spans="1:12" x14ac:dyDescent="0.25">
      <c r="A180" s="24" t="s">
        <v>5</v>
      </c>
      <c r="B180" s="25">
        <v>89</v>
      </c>
      <c r="C180" s="5" t="s">
        <v>312</v>
      </c>
      <c r="D180" s="8" t="s">
        <v>146</v>
      </c>
      <c r="E180" s="8"/>
      <c r="F180" s="8"/>
      <c r="G180" s="20"/>
      <c r="H180" s="8"/>
      <c r="J180" s="41" t="str">
        <f t="shared" si="3"/>
        <v>GPIO5_IO27</v>
      </c>
      <c r="K180" s="20" t="str">
        <f>IF(C180&lt;&gt;DART_MX8MM!C180,DART_MX8MM!C180,"")</f>
        <v/>
      </c>
      <c r="L180" s="20" t="str">
        <f>IF(C180&lt;&gt;DART_MX8MP!C180,DART_MX8MP!C180,"")</f>
        <v/>
      </c>
    </row>
    <row r="181" spans="1:12" ht="15.75" thickBot="1" x14ac:dyDescent="0.3">
      <c r="A181" s="26" t="s">
        <v>5</v>
      </c>
      <c r="B181" s="27">
        <v>90</v>
      </c>
      <c r="C181" s="5" t="s">
        <v>313</v>
      </c>
      <c r="D181" s="8" t="s">
        <v>147</v>
      </c>
      <c r="E181" s="8"/>
      <c r="F181" s="8"/>
      <c r="G181" s="20"/>
      <c r="H181" s="8" t="s">
        <v>700</v>
      </c>
      <c r="J181" s="41" t="str">
        <f t="shared" si="3"/>
        <v>GPIO5_IO23</v>
      </c>
      <c r="K181" s="20" t="str">
        <f>IF(C181&lt;&gt;DART_MX8MM!C181,DART_MX8MM!C181,"")</f>
        <v/>
      </c>
      <c r="L181" s="20" t="str">
        <f>IF(C181&lt;&gt;DART_MX8MP!C181,DART_MX8MP!C181,"")</f>
        <v/>
      </c>
    </row>
    <row r="182" spans="1:12" x14ac:dyDescent="0.25">
      <c r="A182" s="22" t="s">
        <v>6</v>
      </c>
      <c r="B182" s="23">
        <v>1</v>
      </c>
      <c r="C182" s="5" t="s">
        <v>314</v>
      </c>
      <c r="D182" s="8" t="s">
        <v>148</v>
      </c>
      <c r="E182" s="8"/>
      <c r="F182" s="8"/>
      <c r="G182" s="20"/>
      <c r="H182" s="8"/>
      <c r="J182" s="41" t="str">
        <f t="shared" si="3"/>
        <v>GPIO5_IO29</v>
      </c>
      <c r="K182" s="20" t="str">
        <f>IF(C182&lt;&gt;DART_MX8MM!C182,DART_MX8MM!C182,"")</f>
        <v/>
      </c>
      <c r="L182" s="20" t="str">
        <f>IF(C182&lt;&gt;DART_MX8MP!C182,DART_MX8MP!C182,"")</f>
        <v/>
      </c>
    </row>
    <row r="183" spans="1:12" x14ac:dyDescent="0.25">
      <c r="A183" s="24" t="s">
        <v>6</v>
      </c>
      <c r="B183" s="25">
        <v>2</v>
      </c>
      <c r="C183" s="5" t="s">
        <v>315</v>
      </c>
      <c r="D183" s="8" t="s">
        <v>149</v>
      </c>
      <c r="E183" s="8"/>
      <c r="F183" s="8" t="s">
        <v>315</v>
      </c>
      <c r="G183" s="20" t="s">
        <v>703</v>
      </c>
      <c r="H183" s="8"/>
      <c r="J183" s="41" t="str">
        <f t="shared" si="3"/>
        <v/>
      </c>
      <c r="K183" s="20" t="str">
        <f>IF(C183&lt;&gt;DART_MX8MM!C183,DART_MX8MM!C183,"")</f>
        <v/>
      </c>
      <c r="L183" s="20" t="str">
        <f>IF(C183&lt;&gt;DART_MX8MP!C183,DART_MX8MP!C183,"")</f>
        <v/>
      </c>
    </row>
    <row r="184" spans="1:12" x14ac:dyDescent="0.25">
      <c r="A184" s="24" t="s">
        <v>6</v>
      </c>
      <c r="B184" s="25">
        <v>3</v>
      </c>
      <c r="C184" s="5" t="s">
        <v>316</v>
      </c>
      <c r="D184" s="8" t="s">
        <v>150</v>
      </c>
      <c r="E184" s="8"/>
      <c r="F184" s="8" t="s">
        <v>392</v>
      </c>
      <c r="G184" s="20" t="s">
        <v>703</v>
      </c>
      <c r="H184" s="8"/>
      <c r="J184" s="41" t="str">
        <f t="shared" si="3"/>
        <v>GPIO5_IO28</v>
      </c>
      <c r="K184" s="20" t="str">
        <f>IF(C184&lt;&gt;DART_MX8MM!C184,DART_MX8MM!C184,"")</f>
        <v/>
      </c>
      <c r="L184" s="20" t="str">
        <f>IF(C184&lt;&gt;DART_MX8MP!C184,DART_MX8MP!C184,"")</f>
        <v/>
      </c>
    </row>
    <row r="185" spans="1:12" x14ac:dyDescent="0.25">
      <c r="A185" s="24" t="s">
        <v>6</v>
      </c>
      <c r="B185" s="25">
        <v>4</v>
      </c>
      <c r="C185" s="5" t="s">
        <v>317</v>
      </c>
      <c r="D185" s="8" t="s">
        <v>151</v>
      </c>
      <c r="E185" s="8"/>
      <c r="F185" s="8" t="s">
        <v>317</v>
      </c>
      <c r="G185" s="20" t="s">
        <v>703</v>
      </c>
      <c r="H185" s="8"/>
      <c r="J185" s="41" t="str">
        <f t="shared" si="3"/>
        <v/>
      </c>
      <c r="K185" s="20" t="str">
        <f>IF(C185&lt;&gt;DART_MX8MM!C185,DART_MX8MM!C185,"")</f>
        <v/>
      </c>
      <c r="L185" s="20" t="str">
        <f>IF(C185&lt;&gt;DART_MX8MP!C185,DART_MX8MP!C185,"")</f>
        <v/>
      </c>
    </row>
    <row r="186" spans="1:12" x14ac:dyDescent="0.25">
      <c r="A186" s="24" t="s">
        <v>6</v>
      </c>
      <c r="B186" s="25">
        <v>5</v>
      </c>
      <c r="C186" s="5" t="s">
        <v>318</v>
      </c>
      <c r="D186" s="8" t="s">
        <v>152</v>
      </c>
      <c r="E186" s="8"/>
      <c r="F186" s="8" t="s">
        <v>318</v>
      </c>
      <c r="G186" s="20" t="s">
        <v>703</v>
      </c>
      <c r="H186" s="8"/>
      <c r="J186" s="41" t="str">
        <f t="shared" si="3"/>
        <v/>
      </c>
      <c r="K186" s="20" t="str">
        <f>IF(C186&lt;&gt;DART_MX8MM!C186,DART_MX8MM!C186,"")</f>
        <v/>
      </c>
      <c r="L186" s="20" t="str">
        <f>IF(C186&lt;&gt;DART_MX8MP!C186,DART_MX8MP!C186,"")</f>
        <v/>
      </c>
    </row>
    <row r="187" spans="1:12" x14ac:dyDescent="0.25">
      <c r="A187" s="24" t="s">
        <v>6</v>
      </c>
      <c r="B187" s="25">
        <v>6</v>
      </c>
      <c r="C187" s="5" t="s">
        <v>319</v>
      </c>
      <c r="D187" s="8" t="s">
        <v>153</v>
      </c>
      <c r="E187" s="8"/>
      <c r="F187" s="8" t="s">
        <v>319</v>
      </c>
      <c r="G187" s="20" t="s">
        <v>703</v>
      </c>
      <c r="H187" s="8"/>
      <c r="J187" s="41" t="str">
        <f t="shared" si="3"/>
        <v/>
      </c>
      <c r="K187" s="20" t="str">
        <f>IF(C187&lt;&gt;DART_MX8MM!C187,DART_MX8MM!C187,"")</f>
        <v/>
      </c>
      <c r="L187" s="20" t="str">
        <f>IF(C187&lt;&gt;DART_MX8MP!C187,DART_MX8MP!C187,"")</f>
        <v/>
      </c>
    </row>
    <row r="188" spans="1:12" x14ac:dyDescent="0.25">
      <c r="A188" s="24" t="s">
        <v>6</v>
      </c>
      <c r="B188" s="25">
        <v>7</v>
      </c>
      <c r="C188" s="5" t="s">
        <v>320</v>
      </c>
      <c r="D188" s="8" t="s">
        <v>154</v>
      </c>
      <c r="E188" s="8"/>
      <c r="F188" s="8" t="s">
        <v>320</v>
      </c>
      <c r="G188" s="20" t="s">
        <v>703</v>
      </c>
      <c r="H188" s="8"/>
      <c r="J188" s="41" t="str">
        <f t="shared" si="3"/>
        <v/>
      </c>
      <c r="K188" s="20" t="str">
        <f>IF(C188&lt;&gt;DART_MX8MM!C188,DART_MX8MM!C188,"")</f>
        <v/>
      </c>
      <c r="L188" s="20" t="str">
        <f>IF(C188&lt;&gt;DART_MX8MP!C188,DART_MX8MP!C188,"")</f>
        <v/>
      </c>
    </row>
    <row r="189" spans="1:12" x14ac:dyDescent="0.25">
      <c r="A189" s="24" t="s">
        <v>6</v>
      </c>
      <c r="B189" s="25">
        <v>8</v>
      </c>
      <c r="C189" s="5" t="s">
        <v>321</v>
      </c>
      <c r="D189" s="8" t="s">
        <v>155</v>
      </c>
      <c r="E189" s="8"/>
      <c r="F189" s="8" t="s">
        <v>321</v>
      </c>
      <c r="G189" s="20" t="s">
        <v>703</v>
      </c>
      <c r="H189" s="8"/>
      <c r="J189" s="41" t="str">
        <f t="shared" si="3"/>
        <v/>
      </c>
      <c r="K189" s="20" t="str">
        <f>IF(C189&lt;&gt;DART_MX8MM!C189,DART_MX8MM!C189,"")</f>
        <v/>
      </c>
      <c r="L189" s="20" t="str">
        <f>IF(C189&lt;&gt;DART_MX8MP!C189,DART_MX8MP!C189,"")</f>
        <v/>
      </c>
    </row>
    <row r="190" spans="1:12" x14ac:dyDescent="0.25">
      <c r="A190" s="24" t="s">
        <v>6</v>
      </c>
      <c r="B190" s="25">
        <v>9</v>
      </c>
      <c r="C190" s="5" t="s">
        <v>24</v>
      </c>
      <c r="D190" s="8" t="s">
        <v>24</v>
      </c>
      <c r="E190" s="8"/>
      <c r="F190" s="8" t="s">
        <v>392</v>
      </c>
      <c r="G190" s="20"/>
      <c r="H190" s="8"/>
      <c r="J190" s="41" t="str">
        <f t="shared" si="3"/>
        <v/>
      </c>
      <c r="K190" s="20" t="str">
        <f>IF(C190&lt;&gt;DART_MX8MM!C190,DART_MX8MM!C190,"")</f>
        <v/>
      </c>
      <c r="L190" s="20" t="str">
        <f>IF(C190&lt;&gt;DART_MX8MP!C190,DART_MX8MP!C190,"")</f>
        <v/>
      </c>
    </row>
    <row r="191" spans="1:12" x14ac:dyDescent="0.25">
      <c r="A191" s="24" t="s">
        <v>6</v>
      </c>
      <c r="B191" s="25">
        <v>10</v>
      </c>
      <c r="C191" s="5" t="s">
        <v>24</v>
      </c>
      <c r="D191" s="8" t="s">
        <v>24</v>
      </c>
      <c r="E191" s="8"/>
      <c r="F191" s="8" t="s">
        <v>392</v>
      </c>
      <c r="G191" s="20"/>
      <c r="H191" s="8"/>
      <c r="J191" s="41" t="str">
        <f t="shared" si="3"/>
        <v/>
      </c>
      <c r="K191" s="20" t="str">
        <f>IF(C191&lt;&gt;DART_MX8MM!C191,DART_MX8MM!C191,"")</f>
        <v/>
      </c>
      <c r="L191" s="20" t="str">
        <f>IF(C191&lt;&gt;DART_MX8MP!C191,DART_MX8MP!C191,"")</f>
        <v/>
      </c>
    </row>
    <row r="192" spans="1:12" x14ac:dyDescent="0.25">
      <c r="A192" s="24" t="s">
        <v>6</v>
      </c>
      <c r="B192" s="25">
        <v>11</v>
      </c>
      <c r="C192" s="5" t="s">
        <v>322</v>
      </c>
      <c r="D192" s="8" t="s">
        <v>156</v>
      </c>
      <c r="E192" s="8"/>
      <c r="F192" s="8" t="s">
        <v>322</v>
      </c>
      <c r="G192" s="20" t="s">
        <v>703</v>
      </c>
      <c r="H192" s="8"/>
      <c r="J192" s="41" t="str">
        <f t="shared" si="3"/>
        <v/>
      </c>
      <c r="K192" s="20" t="str">
        <f>IF(C192&lt;&gt;DART_MX8MM!C192,DART_MX8MM!C192,"")</f>
        <v/>
      </c>
      <c r="L192" s="20" t="str">
        <f>IF(C192&lt;&gt;DART_MX8MP!C192,DART_MX8MP!C192,"")</f>
        <v/>
      </c>
    </row>
    <row r="193" spans="1:12" x14ac:dyDescent="0.25">
      <c r="A193" s="24" t="s">
        <v>6</v>
      </c>
      <c r="B193" s="25">
        <v>12</v>
      </c>
      <c r="C193" s="5" t="s">
        <v>323</v>
      </c>
      <c r="D193" s="8" t="s">
        <v>157</v>
      </c>
      <c r="E193" s="8"/>
      <c r="F193" s="8" t="s">
        <v>482</v>
      </c>
      <c r="G193" s="20" t="s">
        <v>703</v>
      </c>
      <c r="H193" s="8" t="s">
        <v>704</v>
      </c>
      <c r="J193" s="41" t="str">
        <f t="shared" si="3"/>
        <v/>
      </c>
      <c r="K193" s="20" t="str">
        <f>IF(C193&lt;&gt;DART_MX8MM!C193,DART_MX8MM!C193,"")</f>
        <v/>
      </c>
      <c r="L193" s="20" t="str">
        <f>IF(C193&lt;&gt;DART_MX8MP!C193,DART_MX8MP!C193,"")</f>
        <v/>
      </c>
    </row>
    <row r="194" spans="1:12" x14ac:dyDescent="0.25">
      <c r="A194" s="24" t="s">
        <v>6</v>
      </c>
      <c r="B194" s="25">
        <v>13</v>
      </c>
      <c r="C194" s="5" t="s">
        <v>324</v>
      </c>
      <c r="D194" s="8" t="s">
        <v>158</v>
      </c>
      <c r="E194" s="8"/>
      <c r="F194" s="8" t="s">
        <v>324</v>
      </c>
      <c r="G194" s="20" t="s">
        <v>703</v>
      </c>
      <c r="H194" s="8"/>
      <c r="J194" s="41" t="str">
        <f t="shared" ref="J194:J257" si="4">IFERROR(MID(D194,SEARCH($J$1,D194,1),IFERROR(SEARCH("/",D194,SEARCH($J$1,D194,1)),LEN(D194)+1)-SEARCH($J$1,D194,1)),"")</f>
        <v/>
      </c>
      <c r="K194" s="20" t="str">
        <f>IF(C194&lt;&gt;DART_MX8MM!C194,DART_MX8MM!C194,"")</f>
        <v/>
      </c>
      <c r="L194" s="20" t="str">
        <f>IF(C194&lt;&gt;DART_MX8MP!C194,DART_MX8MP!C194,"")</f>
        <v/>
      </c>
    </row>
    <row r="195" spans="1:12" x14ac:dyDescent="0.25">
      <c r="A195" s="24" t="s">
        <v>6</v>
      </c>
      <c r="B195" s="25">
        <v>14</v>
      </c>
      <c r="C195" s="5" t="s">
        <v>325</v>
      </c>
      <c r="D195" s="8" t="s">
        <v>159</v>
      </c>
      <c r="E195" s="8"/>
      <c r="F195" s="8" t="s">
        <v>483</v>
      </c>
      <c r="G195" s="20" t="s">
        <v>703</v>
      </c>
      <c r="H195" s="8" t="s">
        <v>704</v>
      </c>
      <c r="J195" s="41" t="str">
        <f t="shared" si="4"/>
        <v/>
      </c>
      <c r="K195" s="20" t="str">
        <f>IF(C195&lt;&gt;DART_MX8MM!C195,DART_MX8MM!C195,"")</f>
        <v/>
      </c>
      <c r="L195" s="20" t="str">
        <f>IF(C195&lt;&gt;DART_MX8MP!C195,DART_MX8MP!C195,"")</f>
        <v/>
      </c>
    </row>
    <row r="196" spans="1:12" x14ac:dyDescent="0.25">
      <c r="A196" s="24" t="s">
        <v>6</v>
      </c>
      <c r="B196" s="25">
        <v>15</v>
      </c>
      <c r="C196" s="5" t="s">
        <v>24</v>
      </c>
      <c r="D196" s="8" t="s">
        <v>24</v>
      </c>
      <c r="E196" s="8"/>
      <c r="F196" s="8" t="s">
        <v>392</v>
      </c>
      <c r="G196" s="20"/>
      <c r="H196" s="8"/>
      <c r="J196" s="41" t="str">
        <f t="shared" si="4"/>
        <v/>
      </c>
      <c r="K196" s="20" t="str">
        <f>IF(C196&lt;&gt;DART_MX8MM!C196,DART_MX8MM!C196,"")</f>
        <v/>
      </c>
      <c r="L196" s="20" t="str">
        <f>IF(C196&lt;&gt;DART_MX8MP!C196,DART_MX8MP!C196,"")</f>
        <v/>
      </c>
    </row>
    <row r="197" spans="1:12" x14ac:dyDescent="0.25">
      <c r="A197" s="24" t="s">
        <v>6</v>
      </c>
      <c r="B197" s="25">
        <v>16</v>
      </c>
      <c r="C197" s="5" t="s">
        <v>326</v>
      </c>
      <c r="D197" s="8" t="s">
        <v>160</v>
      </c>
      <c r="E197" s="8"/>
      <c r="F197" s="8" t="s">
        <v>484</v>
      </c>
      <c r="G197" s="20" t="s">
        <v>703</v>
      </c>
      <c r="H197" s="8" t="s">
        <v>704</v>
      </c>
      <c r="J197" s="41" t="str">
        <f t="shared" si="4"/>
        <v/>
      </c>
      <c r="K197" s="20" t="str">
        <f>IF(C197&lt;&gt;DART_MX8MM!C197,DART_MX8MM!C197,"")</f>
        <v/>
      </c>
      <c r="L197" s="20" t="str">
        <f>IF(C197&lt;&gt;DART_MX8MP!C197,DART_MX8MP!C197,"")</f>
        <v/>
      </c>
    </row>
    <row r="198" spans="1:12" x14ac:dyDescent="0.25">
      <c r="A198" s="24" t="s">
        <v>6</v>
      </c>
      <c r="B198" s="25">
        <v>17</v>
      </c>
      <c r="C198" s="5" t="s">
        <v>327</v>
      </c>
      <c r="D198" s="8" t="s">
        <v>161</v>
      </c>
      <c r="E198" s="8"/>
      <c r="F198" s="8" t="s">
        <v>327</v>
      </c>
      <c r="G198" s="20" t="s">
        <v>703</v>
      </c>
      <c r="H198" s="8"/>
      <c r="J198" s="41" t="str">
        <f t="shared" si="4"/>
        <v/>
      </c>
      <c r="K198" s="20" t="str">
        <f>IF(C198&lt;&gt;DART_MX8MM!C198,DART_MX8MM!C198,"")</f>
        <v/>
      </c>
      <c r="L198" s="20" t="str">
        <f>IF(C198&lt;&gt;DART_MX8MP!C198,DART_MX8MP!C198,"")</f>
        <v/>
      </c>
    </row>
    <row r="199" spans="1:12" x14ac:dyDescent="0.25">
      <c r="A199" s="24" t="s">
        <v>6</v>
      </c>
      <c r="B199" s="25">
        <v>18</v>
      </c>
      <c r="C199" s="5" t="s">
        <v>328</v>
      </c>
      <c r="D199" s="8" t="s">
        <v>162</v>
      </c>
      <c r="E199" s="8"/>
      <c r="F199" s="8" t="s">
        <v>485</v>
      </c>
      <c r="G199" s="20" t="s">
        <v>703</v>
      </c>
      <c r="H199" s="8" t="s">
        <v>704</v>
      </c>
      <c r="J199" s="41" t="str">
        <f t="shared" si="4"/>
        <v/>
      </c>
      <c r="K199" s="20" t="str">
        <f>IF(C199&lt;&gt;DART_MX8MM!C199,DART_MX8MM!C199,"")</f>
        <v/>
      </c>
      <c r="L199" s="20" t="str">
        <f>IF(C199&lt;&gt;DART_MX8MP!C199,DART_MX8MP!C199,"")</f>
        <v/>
      </c>
    </row>
    <row r="200" spans="1:12" x14ac:dyDescent="0.25">
      <c r="A200" s="24" t="s">
        <v>6</v>
      </c>
      <c r="B200" s="25">
        <v>19</v>
      </c>
      <c r="C200" s="5" t="s">
        <v>329</v>
      </c>
      <c r="D200" s="8" t="s">
        <v>163</v>
      </c>
      <c r="E200" s="8"/>
      <c r="F200" s="8" t="s">
        <v>329</v>
      </c>
      <c r="G200" s="20" t="s">
        <v>703</v>
      </c>
      <c r="H200" s="8"/>
      <c r="J200" s="41" t="str">
        <f t="shared" si="4"/>
        <v/>
      </c>
      <c r="K200" s="20" t="str">
        <f>IF(C200&lt;&gt;DART_MX8MM!C200,DART_MX8MM!C200,"")</f>
        <v/>
      </c>
      <c r="L200" s="20" t="str">
        <f>IF(C200&lt;&gt;DART_MX8MP!C200,DART_MX8MP!C200,"")</f>
        <v/>
      </c>
    </row>
    <row r="201" spans="1:12" x14ac:dyDescent="0.25">
      <c r="A201" s="24" t="s">
        <v>6</v>
      </c>
      <c r="B201" s="25">
        <v>20</v>
      </c>
      <c r="C201" s="5" t="s">
        <v>330</v>
      </c>
      <c r="D201" s="8" t="s">
        <v>164</v>
      </c>
      <c r="E201" s="8"/>
      <c r="F201" s="8" t="s">
        <v>486</v>
      </c>
      <c r="G201" s="20" t="s">
        <v>703</v>
      </c>
      <c r="H201" s="8" t="s">
        <v>704</v>
      </c>
      <c r="J201" s="41" t="str">
        <f t="shared" si="4"/>
        <v/>
      </c>
      <c r="K201" s="20" t="str">
        <f>IF(C201&lt;&gt;DART_MX8MM!C201,DART_MX8MM!C201,"")</f>
        <v/>
      </c>
      <c r="L201" s="20" t="str">
        <f>IF(C201&lt;&gt;DART_MX8MP!C201,DART_MX8MP!C201,"")</f>
        <v/>
      </c>
    </row>
    <row r="202" spans="1:12" x14ac:dyDescent="0.25">
      <c r="A202" s="24" t="s">
        <v>6</v>
      </c>
      <c r="B202" s="25">
        <v>21</v>
      </c>
      <c r="C202" s="5" t="s">
        <v>24</v>
      </c>
      <c r="D202" s="8" t="s">
        <v>24</v>
      </c>
      <c r="E202" s="8"/>
      <c r="F202" s="8" t="s">
        <v>392</v>
      </c>
      <c r="G202" s="20"/>
      <c r="H202" s="8"/>
      <c r="J202" s="41" t="str">
        <f t="shared" si="4"/>
        <v/>
      </c>
      <c r="K202" s="20" t="str">
        <f>IF(C202&lt;&gt;DART_MX8MM!C202,DART_MX8MM!C202,"")</f>
        <v/>
      </c>
      <c r="L202" s="20" t="str">
        <f>IF(C202&lt;&gt;DART_MX8MP!C202,DART_MX8MP!C202,"")</f>
        <v/>
      </c>
    </row>
    <row r="203" spans="1:12" x14ac:dyDescent="0.25">
      <c r="A203" s="24" t="s">
        <v>6</v>
      </c>
      <c r="B203" s="25">
        <v>22</v>
      </c>
      <c r="C203" s="5" t="s">
        <v>331</v>
      </c>
      <c r="D203" s="8" t="s">
        <v>165</v>
      </c>
      <c r="E203" s="8"/>
      <c r="F203" s="8" t="s">
        <v>487</v>
      </c>
      <c r="G203" s="20" t="s">
        <v>703</v>
      </c>
      <c r="H203" s="8" t="s">
        <v>704</v>
      </c>
      <c r="J203" s="41" t="str">
        <f t="shared" si="4"/>
        <v/>
      </c>
      <c r="K203" s="20" t="str">
        <f>IF(C203&lt;&gt;DART_MX8MM!C203,DART_MX8MM!C203,"")</f>
        <v/>
      </c>
      <c r="L203" s="20" t="str">
        <f>IF(C203&lt;&gt;DART_MX8MP!C203,DART_MX8MP!C203,"")</f>
        <v/>
      </c>
    </row>
    <row r="204" spans="1:12" x14ac:dyDescent="0.25">
      <c r="A204" s="24" t="s">
        <v>6</v>
      </c>
      <c r="B204" s="25">
        <v>23</v>
      </c>
      <c r="C204" s="5" t="s">
        <v>332</v>
      </c>
      <c r="D204" s="8" t="s">
        <v>166</v>
      </c>
      <c r="E204" s="8"/>
      <c r="F204" s="8" t="s">
        <v>488</v>
      </c>
      <c r="G204" s="20" t="s">
        <v>703</v>
      </c>
      <c r="H204" s="8" t="s">
        <v>704</v>
      </c>
      <c r="J204" s="41" t="str">
        <f t="shared" si="4"/>
        <v/>
      </c>
      <c r="K204" s="20" t="str">
        <f>IF(C204&lt;&gt;DART_MX8MM!C204,DART_MX8MM!C204,"")</f>
        <v/>
      </c>
      <c r="L204" s="20" t="str">
        <f>IF(C204&lt;&gt;DART_MX8MP!C204,DART_MX8MP!C204,"")</f>
        <v/>
      </c>
    </row>
    <row r="205" spans="1:12" x14ac:dyDescent="0.25">
      <c r="A205" s="24" t="s">
        <v>6</v>
      </c>
      <c r="B205" s="25">
        <v>24</v>
      </c>
      <c r="C205" s="5" t="s">
        <v>24</v>
      </c>
      <c r="D205" s="8" t="s">
        <v>24</v>
      </c>
      <c r="E205" s="8"/>
      <c r="F205" s="8" t="s">
        <v>392</v>
      </c>
      <c r="G205" s="20"/>
      <c r="H205" s="8"/>
      <c r="J205" s="41" t="str">
        <f t="shared" si="4"/>
        <v/>
      </c>
      <c r="K205" s="20" t="str">
        <f>IF(C205&lt;&gt;DART_MX8MM!C205,DART_MX8MM!C205,"")</f>
        <v/>
      </c>
      <c r="L205" s="20" t="str">
        <f>IF(C205&lt;&gt;DART_MX8MP!C205,DART_MX8MP!C205,"")</f>
        <v/>
      </c>
    </row>
    <row r="206" spans="1:12" x14ac:dyDescent="0.25">
      <c r="A206" s="24" t="s">
        <v>6</v>
      </c>
      <c r="B206" s="25">
        <v>25</v>
      </c>
      <c r="C206" s="5" t="s">
        <v>333</v>
      </c>
      <c r="D206" s="8" t="s">
        <v>167</v>
      </c>
      <c r="E206" s="8"/>
      <c r="F206" s="8" t="s">
        <v>489</v>
      </c>
      <c r="G206" s="20" t="s">
        <v>703</v>
      </c>
      <c r="H206" s="8" t="s">
        <v>704</v>
      </c>
      <c r="J206" s="41" t="str">
        <f t="shared" si="4"/>
        <v/>
      </c>
      <c r="K206" s="20" t="str">
        <f>IF(C206&lt;&gt;DART_MX8MM!C206,DART_MX8MM!C206,"")</f>
        <v/>
      </c>
      <c r="L206" s="20" t="str">
        <f>IF(C206&lt;&gt;DART_MX8MP!C206,DART_MX8MP!C206,"")</f>
        <v/>
      </c>
    </row>
    <row r="207" spans="1:12" x14ac:dyDescent="0.25">
      <c r="A207" s="24" t="s">
        <v>6</v>
      </c>
      <c r="B207" s="25">
        <v>26</v>
      </c>
      <c r="C207" s="5" t="s">
        <v>168</v>
      </c>
      <c r="D207" s="8" t="s">
        <v>168</v>
      </c>
      <c r="E207" s="8"/>
      <c r="F207" s="8" t="s">
        <v>392</v>
      </c>
      <c r="G207" s="20"/>
      <c r="H207" s="8" t="s">
        <v>705</v>
      </c>
      <c r="J207" s="41" t="str">
        <f t="shared" si="4"/>
        <v/>
      </c>
      <c r="K207" s="20" t="str">
        <f>IF(C207&lt;&gt;DART_MX8MM!C207,DART_MX8MM!C207,"")</f>
        <v/>
      </c>
      <c r="L207" s="20" t="str">
        <f>IF(C207&lt;&gt;DART_MX8MP!C207,DART_MX8MP!C207,"")</f>
        <v/>
      </c>
    </row>
    <row r="208" spans="1:12" x14ac:dyDescent="0.25">
      <c r="A208" s="24" t="s">
        <v>6</v>
      </c>
      <c r="B208" s="25">
        <v>27</v>
      </c>
      <c r="C208" s="5" t="s">
        <v>24</v>
      </c>
      <c r="D208" s="8" t="s">
        <v>24</v>
      </c>
      <c r="E208" s="8"/>
      <c r="F208" s="8" t="s">
        <v>392</v>
      </c>
      <c r="G208" s="20"/>
      <c r="H208" s="8"/>
      <c r="J208" s="41" t="str">
        <f t="shared" si="4"/>
        <v/>
      </c>
      <c r="K208" s="20" t="str">
        <f>IF(C208&lt;&gt;DART_MX8MM!C208,DART_MX8MM!C208,"")</f>
        <v/>
      </c>
      <c r="L208" s="20" t="str">
        <f>IF(C208&lt;&gt;DART_MX8MP!C208,DART_MX8MP!C208,"")</f>
        <v/>
      </c>
    </row>
    <row r="209" spans="1:12" x14ac:dyDescent="0.25">
      <c r="A209" s="24" t="s">
        <v>6</v>
      </c>
      <c r="B209" s="25">
        <v>28</v>
      </c>
      <c r="C209" s="5" t="s">
        <v>334</v>
      </c>
      <c r="D209" s="8" t="s">
        <v>169</v>
      </c>
      <c r="E209" s="8"/>
      <c r="F209" s="8" t="s">
        <v>392</v>
      </c>
      <c r="G209" s="20"/>
      <c r="H209" s="8"/>
      <c r="J209" s="41" t="str">
        <f t="shared" si="4"/>
        <v>GPIO5_IO04</v>
      </c>
      <c r="K209" s="20" t="str">
        <f>IF(C209&lt;&gt;DART_MX8MM!C209,DART_MX8MM!C209,"")</f>
        <v/>
      </c>
      <c r="L209" s="20" t="str">
        <f>IF(C209&lt;&gt;DART_MX8MP!C209,DART_MX8MP!C209,"")</f>
        <v/>
      </c>
    </row>
    <row r="210" spans="1:12" x14ac:dyDescent="0.25">
      <c r="A210" s="24" t="s">
        <v>6</v>
      </c>
      <c r="B210" s="25">
        <v>29</v>
      </c>
      <c r="C210" s="5" t="s">
        <v>335</v>
      </c>
      <c r="D210" s="8" t="s">
        <v>170</v>
      </c>
      <c r="E210" s="8"/>
      <c r="F210" s="8" t="s">
        <v>491</v>
      </c>
      <c r="G210" s="20" t="s">
        <v>703</v>
      </c>
      <c r="H210" s="8" t="s">
        <v>704</v>
      </c>
      <c r="J210" s="41" t="str">
        <f t="shared" si="4"/>
        <v/>
      </c>
      <c r="K210" s="20" t="str">
        <f>IF(C210&lt;&gt;DART_MX8MM!C210,DART_MX8MM!C210,"")</f>
        <v/>
      </c>
      <c r="L210" s="20" t="str">
        <f>IF(C210&lt;&gt;DART_MX8MP!C210,DART_MX8MP!C210,"")</f>
        <v/>
      </c>
    </row>
    <row r="211" spans="1:12" x14ac:dyDescent="0.25">
      <c r="A211" s="24" t="s">
        <v>6</v>
      </c>
      <c r="B211" s="25">
        <v>30</v>
      </c>
      <c r="C211" s="5" t="s">
        <v>336</v>
      </c>
      <c r="D211" s="8" t="s">
        <v>815</v>
      </c>
      <c r="E211" s="8" t="s">
        <v>336</v>
      </c>
      <c r="F211" s="8"/>
      <c r="G211" s="20" t="s">
        <v>703</v>
      </c>
      <c r="H211" s="8" t="s">
        <v>723</v>
      </c>
      <c r="J211" s="41" t="str">
        <f t="shared" si="4"/>
        <v>GPIO1_IO11</v>
      </c>
      <c r="K211" s="20" t="str">
        <f>IF(C211&lt;&gt;DART_MX8MM!C211,DART_MX8MM!C211,"")</f>
        <v/>
      </c>
      <c r="L211" s="20" t="str">
        <f>IF(C211&lt;&gt;DART_MX8MP!C211,DART_MX8MP!C211,"")</f>
        <v/>
      </c>
    </row>
    <row r="212" spans="1:12" x14ac:dyDescent="0.25">
      <c r="A212" s="24" t="s">
        <v>6</v>
      </c>
      <c r="B212" s="25">
        <v>31</v>
      </c>
      <c r="C212" s="5" t="s">
        <v>337</v>
      </c>
      <c r="D212" s="8" t="s">
        <v>171</v>
      </c>
      <c r="E212" s="8"/>
      <c r="F212" s="8" t="s">
        <v>493</v>
      </c>
      <c r="G212" s="20" t="s">
        <v>703</v>
      </c>
      <c r="H212" s="8" t="s">
        <v>704</v>
      </c>
      <c r="J212" s="41" t="str">
        <f t="shared" si="4"/>
        <v/>
      </c>
      <c r="K212" s="20" t="str">
        <f>IF(C212&lt;&gt;DART_MX8MM!C212,DART_MX8MM!C212,"")</f>
        <v/>
      </c>
      <c r="L212" s="20" t="str">
        <f>IF(C212&lt;&gt;DART_MX8MP!C212,DART_MX8MP!C212,"")</f>
        <v/>
      </c>
    </row>
    <row r="213" spans="1:12" x14ac:dyDescent="0.25">
      <c r="A213" s="24" t="s">
        <v>6</v>
      </c>
      <c r="B213" s="25">
        <v>32</v>
      </c>
      <c r="C213" s="5" t="s">
        <v>338</v>
      </c>
      <c r="D213" s="8" t="s">
        <v>816</v>
      </c>
      <c r="E213" s="8" t="s">
        <v>494</v>
      </c>
      <c r="F213" s="8"/>
      <c r="G213" s="20" t="s">
        <v>679</v>
      </c>
      <c r="H213" s="8" t="s">
        <v>710</v>
      </c>
      <c r="J213" s="41" t="str">
        <f t="shared" si="4"/>
        <v>GPIO5_IO05</v>
      </c>
      <c r="K213" s="20" t="str">
        <f>IF(C213&lt;&gt;DART_MX8MM!C213,DART_MX8MM!C213,"")</f>
        <v/>
      </c>
      <c r="L213" s="20" t="str">
        <f>IF(C213&lt;&gt;DART_MX8MP!C213,DART_MX8MP!C213,"")</f>
        <v/>
      </c>
    </row>
    <row r="214" spans="1:12" x14ac:dyDescent="0.25">
      <c r="A214" s="24" t="s">
        <v>6</v>
      </c>
      <c r="B214" s="25">
        <v>33</v>
      </c>
      <c r="C214" s="5" t="s">
        <v>24</v>
      </c>
      <c r="D214" s="8" t="s">
        <v>24</v>
      </c>
      <c r="E214" s="8"/>
      <c r="F214" s="8"/>
      <c r="G214" s="20"/>
      <c r="H214" s="8"/>
      <c r="J214" s="41" t="str">
        <f t="shared" si="4"/>
        <v/>
      </c>
      <c r="K214" s="20" t="str">
        <f>IF(C214&lt;&gt;DART_MX8MM!C214,DART_MX8MM!C214,"")</f>
        <v/>
      </c>
      <c r="L214" s="20" t="str">
        <f>IF(C214&lt;&gt;DART_MX8MP!C214,DART_MX8MP!C214,"")</f>
        <v/>
      </c>
    </row>
    <row r="215" spans="1:12" x14ac:dyDescent="0.25">
      <c r="A215" s="24" t="s">
        <v>6</v>
      </c>
      <c r="B215" s="25">
        <v>34</v>
      </c>
      <c r="C215" s="5" t="s">
        <v>24</v>
      </c>
      <c r="D215" s="8" t="s">
        <v>24</v>
      </c>
      <c r="E215" s="8"/>
      <c r="F215" s="8"/>
      <c r="G215" s="20"/>
      <c r="H215" s="8"/>
      <c r="J215" s="41" t="str">
        <f t="shared" si="4"/>
        <v/>
      </c>
      <c r="K215" s="20" t="str">
        <f>IF(C215&lt;&gt;DART_MX8MM!C215,DART_MX8MM!C215,"")</f>
        <v/>
      </c>
      <c r="L215" s="20" t="str">
        <f>IF(C215&lt;&gt;DART_MX8MP!C215,DART_MX8MP!C215,"")</f>
        <v/>
      </c>
    </row>
    <row r="216" spans="1:12" x14ac:dyDescent="0.25">
      <c r="A216" s="24" t="s">
        <v>6</v>
      </c>
      <c r="B216" s="25">
        <v>35</v>
      </c>
      <c r="C216" s="5" t="s">
        <v>495</v>
      </c>
      <c r="D216" s="8" t="s">
        <v>172</v>
      </c>
      <c r="E216" s="8"/>
      <c r="F216" s="8"/>
      <c r="G216" s="20"/>
      <c r="H216" s="8"/>
      <c r="J216" s="41" t="str">
        <f t="shared" si="4"/>
        <v/>
      </c>
      <c r="K216" s="20" t="str">
        <f>IF(C216&lt;&gt;DART_MX8MM!C216,DART_MX8MM!C216,"")</f>
        <v>NC</v>
      </c>
      <c r="L216" s="20" t="str">
        <f>IF(C216&lt;&gt;DART_MX8MP!C216,DART_MX8MP!C216,"")</f>
        <v/>
      </c>
    </row>
    <row r="217" spans="1:12" x14ac:dyDescent="0.25">
      <c r="A217" s="24" t="s">
        <v>6</v>
      </c>
      <c r="B217" s="25">
        <v>36</v>
      </c>
      <c r="C217" s="5" t="s">
        <v>339</v>
      </c>
      <c r="D217" s="8" t="s">
        <v>173</v>
      </c>
      <c r="E217" s="8"/>
      <c r="F217" s="8"/>
      <c r="G217" s="20"/>
      <c r="H217" s="8"/>
      <c r="J217" s="41" t="str">
        <f t="shared" si="4"/>
        <v>GPIO5_IO03</v>
      </c>
      <c r="K217" s="20" t="str">
        <f>IF(C217&lt;&gt;DART_MX8MM!C217,DART_MX8MM!C217,"")</f>
        <v/>
      </c>
      <c r="L217" s="20" t="str">
        <f>IF(C217&lt;&gt;DART_MX8MP!C217,DART_MX8MP!C217,"")</f>
        <v/>
      </c>
    </row>
    <row r="218" spans="1:12" x14ac:dyDescent="0.25">
      <c r="A218" s="24" t="s">
        <v>6</v>
      </c>
      <c r="B218" s="25">
        <v>37</v>
      </c>
      <c r="C218" s="5" t="s">
        <v>496</v>
      </c>
      <c r="D218" s="8" t="s">
        <v>174</v>
      </c>
      <c r="E218" s="8"/>
      <c r="F218" s="8"/>
      <c r="G218" s="20"/>
      <c r="H218" s="8"/>
      <c r="J218" s="41" t="str">
        <f t="shared" si="4"/>
        <v/>
      </c>
      <c r="K218" s="20" t="str">
        <f>IF(C218&lt;&gt;DART_MX8MM!C218,DART_MX8MM!C218,"")</f>
        <v>NC</v>
      </c>
      <c r="L218" s="20" t="str">
        <f>IF(C218&lt;&gt;DART_MX8MP!C218,DART_MX8MP!C218,"")</f>
        <v/>
      </c>
    </row>
    <row r="219" spans="1:12" x14ac:dyDescent="0.25">
      <c r="A219" s="24" t="s">
        <v>6</v>
      </c>
      <c r="B219" s="25">
        <v>38</v>
      </c>
      <c r="C219" s="5" t="s">
        <v>340</v>
      </c>
      <c r="D219" s="8" t="s">
        <v>175</v>
      </c>
      <c r="E219" s="8"/>
      <c r="F219" s="8"/>
      <c r="G219" s="20"/>
      <c r="H219" s="8"/>
      <c r="J219" s="41" t="str">
        <f t="shared" si="4"/>
        <v>GPIO1_IO15</v>
      </c>
      <c r="K219" s="20" t="str">
        <f>IF(C219&lt;&gt;DART_MX8MM!C219,DART_MX8MM!C219,"")</f>
        <v/>
      </c>
      <c r="L219" s="20" t="str">
        <f>IF(C219&lt;&gt;DART_MX8MP!C219,DART_MX8MP!C219,"")</f>
        <v/>
      </c>
    </row>
    <row r="220" spans="1:12" x14ac:dyDescent="0.25">
      <c r="A220" s="24" t="s">
        <v>6</v>
      </c>
      <c r="B220" s="25">
        <v>39</v>
      </c>
      <c r="C220" s="5" t="s">
        <v>24</v>
      </c>
      <c r="D220" s="8" t="s">
        <v>24</v>
      </c>
      <c r="E220" s="8"/>
      <c r="F220" s="8"/>
      <c r="G220" s="20"/>
      <c r="H220" s="8"/>
      <c r="J220" s="41" t="str">
        <f t="shared" si="4"/>
        <v/>
      </c>
      <c r="K220" s="20" t="str">
        <f>IF(C220&lt;&gt;DART_MX8MM!C220,DART_MX8MM!C220,"")</f>
        <v/>
      </c>
      <c r="L220" s="20" t="str">
        <f>IF(C220&lt;&gt;DART_MX8MP!C220,DART_MX8MP!C220,"")</f>
        <v/>
      </c>
    </row>
    <row r="221" spans="1:12" x14ac:dyDescent="0.25">
      <c r="A221" s="24" t="s">
        <v>6</v>
      </c>
      <c r="B221" s="25">
        <v>40</v>
      </c>
      <c r="C221" s="5" t="s">
        <v>341</v>
      </c>
      <c r="D221" s="8" t="s">
        <v>176</v>
      </c>
      <c r="E221" s="8"/>
      <c r="F221" s="8"/>
      <c r="G221" s="20"/>
      <c r="H221" s="8"/>
      <c r="J221" s="41" t="str">
        <f t="shared" si="4"/>
        <v>GPIO1_IO13</v>
      </c>
      <c r="K221" s="20" t="str">
        <f>IF(C221&lt;&gt;DART_MX8MM!C221,DART_MX8MM!C221,"")</f>
        <v/>
      </c>
      <c r="L221" s="20" t="str">
        <f>IF(C221&lt;&gt;DART_MX8MP!C221,DART_MX8MP!C221,"")</f>
        <v/>
      </c>
    </row>
    <row r="222" spans="1:12" x14ac:dyDescent="0.25">
      <c r="A222" s="24" t="s">
        <v>6</v>
      </c>
      <c r="B222" s="25">
        <v>41</v>
      </c>
      <c r="C222" s="5" t="s">
        <v>497</v>
      </c>
      <c r="D222" s="8" t="s">
        <v>177</v>
      </c>
      <c r="E222" s="8"/>
      <c r="F222" s="8"/>
      <c r="G222" s="20"/>
      <c r="H222" s="8"/>
      <c r="J222" s="41" t="str">
        <f t="shared" si="4"/>
        <v/>
      </c>
      <c r="K222" s="20" t="str">
        <f>IF(C222&lt;&gt;DART_MX8MM!C222,DART_MX8MM!C222,"")</f>
        <v>NC</v>
      </c>
      <c r="L222" s="20" t="str">
        <f>IF(C222&lt;&gt;DART_MX8MP!C222,DART_MX8MP!C222,"")</f>
        <v/>
      </c>
    </row>
    <row r="223" spans="1:12" ht="45" x14ac:dyDescent="0.25">
      <c r="A223" s="24" t="s">
        <v>6</v>
      </c>
      <c r="B223" s="25">
        <v>42</v>
      </c>
      <c r="C223" s="5" t="s">
        <v>342</v>
      </c>
      <c r="D223" s="8" t="s">
        <v>817</v>
      </c>
      <c r="E223" s="8" t="s">
        <v>342</v>
      </c>
      <c r="F223" s="8"/>
      <c r="G223" s="20"/>
      <c r="H223" s="10" t="s">
        <v>711</v>
      </c>
      <c r="J223" s="41" t="str">
        <f t="shared" si="4"/>
        <v>GPIO5_IO19</v>
      </c>
      <c r="K223" s="20" t="str">
        <f>IF(C223&lt;&gt;DART_MX8MM!C223,DART_MX8MM!C223,"")</f>
        <v/>
      </c>
      <c r="L223" s="20" t="str">
        <f>IF(C223&lt;&gt;DART_MX8MP!C223,DART_MX8MP!C223,"")</f>
        <v/>
      </c>
    </row>
    <row r="224" spans="1:12" x14ac:dyDescent="0.25">
      <c r="A224" s="24" t="s">
        <v>6</v>
      </c>
      <c r="B224" s="25">
        <v>43</v>
      </c>
      <c r="C224" s="5" t="s">
        <v>498</v>
      </c>
      <c r="D224" s="8" t="s">
        <v>178</v>
      </c>
      <c r="E224" s="8"/>
      <c r="F224" s="8"/>
      <c r="G224" s="20"/>
      <c r="H224" s="8"/>
      <c r="J224" s="41" t="str">
        <f t="shared" si="4"/>
        <v/>
      </c>
      <c r="K224" s="20" t="str">
        <f>IF(C224&lt;&gt;DART_MX8MM!C224,DART_MX8MM!C224,"")</f>
        <v>NC</v>
      </c>
      <c r="L224" s="20" t="str">
        <f>IF(C224&lt;&gt;DART_MX8MP!C224,DART_MX8MP!C224,"")</f>
        <v/>
      </c>
    </row>
    <row r="225" spans="1:12" x14ac:dyDescent="0.25">
      <c r="A225" s="24" t="s">
        <v>6</v>
      </c>
      <c r="B225" s="25">
        <v>44</v>
      </c>
      <c r="C225" s="5" t="s">
        <v>179</v>
      </c>
      <c r="D225" s="8" t="s">
        <v>179</v>
      </c>
      <c r="E225" s="8"/>
      <c r="F225" s="8"/>
      <c r="G225" s="20"/>
      <c r="H225" s="8" t="s">
        <v>706</v>
      </c>
      <c r="J225" s="41" t="str">
        <f t="shared" si="4"/>
        <v/>
      </c>
      <c r="K225" s="20" t="str">
        <f>IF(C225&lt;&gt;DART_MX8MM!C225,DART_MX8MM!C225,"")</f>
        <v/>
      </c>
      <c r="L225" s="20" t="str">
        <f>IF(C225&lt;&gt;DART_MX8MP!C225,DART_MX8MP!C225,"")</f>
        <v/>
      </c>
    </row>
    <row r="226" spans="1:12" x14ac:dyDescent="0.25">
      <c r="A226" s="24" t="s">
        <v>6</v>
      </c>
      <c r="B226" s="25">
        <v>45</v>
      </c>
      <c r="C226" s="5" t="s">
        <v>24</v>
      </c>
      <c r="D226" s="8" t="s">
        <v>24</v>
      </c>
      <c r="E226" s="8"/>
      <c r="F226" s="8"/>
      <c r="G226" s="20"/>
      <c r="H226" s="8"/>
      <c r="J226" s="41" t="str">
        <f t="shared" si="4"/>
        <v/>
      </c>
      <c r="K226" s="20" t="str">
        <f>IF(C226&lt;&gt;DART_MX8MM!C226,DART_MX8MM!C226,"")</f>
        <v/>
      </c>
      <c r="L226" s="20" t="str">
        <f>IF(C226&lt;&gt;DART_MX8MP!C226,DART_MX8MP!C226,"")</f>
        <v/>
      </c>
    </row>
    <row r="227" spans="1:12" ht="45" x14ac:dyDescent="0.25">
      <c r="A227" s="24" t="s">
        <v>6</v>
      </c>
      <c r="B227" s="25">
        <v>46</v>
      </c>
      <c r="C227" s="5" t="s">
        <v>343</v>
      </c>
      <c r="D227" s="8" t="s">
        <v>818</v>
      </c>
      <c r="E227" s="8" t="s">
        <v>343</v>
      </c>
      <c r="F227" s="8"/>
      <c r="G227" s="20"/>
      <c r="H227" s="10" t="s">
        <v>711</v>
      </c>
      <c r="J227" s="41" t="str">
        <f t="shared" si="4"/>
        <v>GPIO5_IO18</v>
      </c>
      <c r="K227" s="20" t="str">
        <f>IF(C227&lt;&gt;DART_MX8MM!C227,DART_MX8MM!C227,"")</f>
        <v/>
      </c>
      <c r="L227" s="20" t="str">
        <f>IF(C227&lt;&gt;DART_MX8MP!C227,DART_MX8MP!C227,"")</f>
        <v/>
      </c>
    </row>
    <row r="228" spans="1:12" x14ac:dyDescent="0.25">
      <c r="A228" s="24" t="s">
        <v>6</v>
      </c>
      <c r="B228" s="25">
        <v>47</v>
      </c>
      <c r="C228" s="5" t="s">
        <v>499</v>
      </c>
      <c r="D228" s="8" t="s">
        <v>180</v>
      </c>
      <c r="E228" s="8"/>
      <c r="F228" s="8"/>
      <c r="G228" s="20"/>
      <c r="H228" s="8"/>
      <c r="J228" s="41" t="str">
        <f t="shared" si="4"/>
        <v/>
      </c>
      <c r="K228" s="20" t="str">
        <f>IF(C228&lt;&gt;DART_MX8MM!C228,DART_MX8MM!C228,"")</f>
        <v/>
      </c>
      <c r="L228" s="20" t="str">
        <f>IF(C228&lt;&gt;DART_MX8MP!C228,DART_MX8MP!C228,"")</f>
        <v/>
      </c>
    </row>
    <row r="229" spans="1:12" x14ac:dyDescent="0.25">
      <c r="A229" s="24" t="s">
        <v>6</v>
      </c>
      <c r="B229" s="25">
        <v>48</v>
      </c>
      <c r="C229" s="5" t="s">
        <v>344</v>
      </c>
      <c r="D229" s="8" t="s">
        <v>181</v>
      </c>
      <c r="E229" s="8"/>
      <c r="F229" s="8"/>
      <c r="G229" s="20"/>
      <c r="H229" s="8"/>
      <c r="J229" s="41" t="str">
        <f t="shared" si="4"/>
        <v>GPIO1_IO14</v>
      </c>
      <c r="K229" s="20" t="str">
        <f>IF(C229&lt;&gt;DART_MX8MM!C229,DART_MX8MM!C229,"")</f>
        <v/>
      </c>
      <c r="L229" s="20" t="str">
        <f>IF(C229&lt;&gt;DART_MX8MP!C229,DART_MX8MP!C229,"")</f>
        <v/>
      </c>
    </row>
    <row r="230" spans="1:12" x14ac:dyDescent="0.25">
      <c r="A230" s="24" t="s">
        <v>6</v>
      </c>
      <c r="B230" s="25">
        <v>49</v>
      </c>
      <c r="C230" s="5" t="s">
        <v>500</v>
      </c>
      <c r="D230" s="8" t="s">
        <v>182</v>
      </c>
      <c r="E230" s="8"/>
      <c r="F230" s="8"/>
      <c r="G230" s="20"/>
      <c r="H230" s="8"/>
      <c r="J230" s="41" t="str">
        <f t="shared" si="4"/>
        <v/>
      </c>
      <c r="K230" s="20" t="str">
        <f>IF(C230&lt;&gt;DART_MX8MM!C230,DART_MX8MM!C230,"")</f>
        <v/>
      </c>
      <c r="L230" s="20" t="str">
        <f>IF(C230&lt;&gt;DART_MX8MP!C230,DART_MX8MP!C230,"")</f>
        <v/>
      </c>
    </row>
    <row r="231" spans="1:12" x14ac:dyDescent="0.25">
      <c r="A231" s="24" t="s">
        <v>6</v>
      </c>
      <c r="B231" s="25">
        <v>50</v>
      </c>
      <c r="C231" s="5" t="s">
        <v>345</v>
      </c>
      <c r="D231" s="8" t="s">
        <v>183</v>
      </c>
      <c r="E231" s="8"/>
      <c r="F231" s="8"/>
      <c r="G231" s="20"/>
      <c r="H231" s="8"/>
      <c r="J231" s="41" t="str">
        <f t="shared" si="4"/>
        <v>GPIO1_IO12</v>
      </c>
      <c r="K231" s="20" t="str">
        <f>IF(C231&lt;&gt;DART_MX8MM!C231,DART_MX8MM!C231,"")</f>
        <v/>
      </c>
      <c r="L231" s="20" t="str">
        <f>IF(C231&lt;&gt;DART_MX8MP!C231,DART_MX8MP!C231,"")</f>
        <v/>
      </c>
    </row>
    <row r="232" spans="1:12" x14ac:dyDescent="0.25">
      <c r="A232" s="24" t="s">
        <v>6</v>
      </c>
      <c r="B232" s="25">
        <v>51</v>
      </c>
      <c r="C232" s="5" t="s">
        <v>24</v>
      </c>
      <c r="D232" s="8" t="s">
        <v>24</v>
      </c>
      <c r="E232" s="8"/>
      <c r="F232" s="8"/>
      <c r="G232" s="20"/>
      <c r="H232" s="8"/>
      <c r="J232" s="41" t="str">
        <f t="shared" si="4"/>
        <v/>
      </c>
      <c r="K232" s="20" t="str">
        <f>IF(C232&lt;&gt;DART_MX8MM!C232,DART_MX8MM!C232,"")</f>
        <v/>
      </c>
      <c r="L232" s="20" t="str">
        <f>IF(C232&lt;&gt;DART_MX8MP!C232,DART_MX8MP!C232,"")</f>
        <v/>
      </c>
    </row>
    <row r="233" spans="1:12" x14ac:dyDescent="0.25">
      <c r="A233" s="24" t="s">
        <v>6</v>
      </c>
      <c r="B233" s="25">
        <v>52</v>
      </c>
      <c r="C233" s="5" t="s">
        <v>346</v>
      </c>
      <c r="D233" s="8" t="s">
        <v>184</v>
      </c>
      <c r="E233" s="8"/>
      <c r="F233" s="8"/>
      <c r="G233" s="20"/>
      <c r="H233" s="8"/>
      <c r="J233" s="41" t="str">
        <f t="shared" si="4"/>
        <v>GPIO1_IO10</v>
      </c>
      <c r="K233" s="20" t="str">
        <f>IF(C233&lt;&gt;DART_MX8MM!C233,DART_MX8MM!C233,"")</f>
        <v/>
      </c>
      <c r="L233" s="20" t="str">
        <f>IF(C233&lt;&gt;DART_MX8MP!C233,DART_MX8MP!C233,"")</f>
        <v/>
      </c>
    </row>
    <row r="234" spans="1:12" x14ac:dyDescent="0.25">
      <c r="A234" s="24" t="s">
        <v>6</v>
      </c>
      <c r="B234" s="25">
        <v>53</v>
      </c>
      <c r="C234" s="5" t="s">
        <v>501</v>
      </c>
      <c r="D234" s="8" t="s">
        <v>185</v>
      </c>
      <c r="E234" s="8"/>
      <c r="F234" s="8"/>
      <c r="G234" s="20"/>
      <c r="H234" s="8"/>
      <c r="J234" s="41" t="str">
        <f t="shared" si="4"/>
        <v/>
      </c>
      <c r="K234" s="20" t="str">
        <f>IF(C234&lt;&gt;DART_MX8MM!C234,DART_MX8MM!C234,"")</f>
        <v>NC</v>
      </c>
      <c r="L234" s="20" t="str">
        <f>IF(C234&lt;&gt;DART_MX8MP!C234,DART_MX8MP!C234,"")</f>
        <v/>
      </c>
    </row>
    <row r="235" spans="1:12" x14ac:dyDescent="0.25">
      <c r="A235" s="24" t="s">
        <v>6</v>
      </c>
      <c r="B235" s="25">
        <v>54</v>
      </c>
      <c r="C235" s="5" t="s">
        <v>347</v>
      </c>
      <c r="D235" s="8" t="s">
        <v>186</v>
      </c>
      <c r="E235" s="8"/>
      <c r="F235" s="8"/>
      <c r="G235" s="20"/>
      <c r="H235" s="8"/>
      <c r="J235" s="41" t="str">
        <f t="shared" si="4"/>
        <v>GPIO1_IO03</v>
      </c>
      <c r="K235" s="20" t="str">
        <f>IF(C235&lt;&gt;DART_MX8MM!C235,DART_MX8MM!C235,"")</f>
        <v/>
      </c>
      <c r="L235" s="20" t="str">
        <f>IF(C235&lt;&gt;DART_MX8MP!C235,DART_MX8MP!C235,"")</f>
        <v>GPIO1_IO07</v>
      </c>
    </row>
    <row r="236" spans="1:12" x14ac:dyDescent="0.25">
      <c r="A236" s="24" t="s">
        <v>6</v>
      </c>
      <c r="B236" s="25">
        <v>55</v>
      </c>
      <c r="C236" s="5" t="s">
        <v>502</v>
      </c>
      <c r="D236" s="8" t="s">
        <v>187</v>
      </c>
      <c r="E236" s="8"/>
      <c r="F236" s="8"/>
      <c r="G236" s="20"/>
      <c r="H236" s="8"/>
      <c r="J236" s="41" t="str">
        <f t="shared" si="4"/>
        <v/>
      </c>
      <c r="K236" s="20" t="str">
        <f>IF(C236&lt;&gt;DART_MX8MM!C236,DART_MX8MM!C236,"")</f>
        <v>NC</v>
      </c>
      <c r="L236" s="20" t="str">
        <f>IF(C236&lt;&gt;DART_MX8MP!C236,DART_MX8MP!C236,"")</f>
        <v/>
      </c>
    </row>
    <row r="237" spans="1:12" x14ac:dyDescent="0.25">
      <c r="A237" s="24" t="s">
        <v>6</v>
      </c>
      <c r="B237" s="25">
        <v>56</v>
      </c>
      <c r="C237" s="5" t="s">
        <v>188</v>
      </c>
      <c r="D237" s="8" t="s">
        <v>188</v>
      </c>
      <c r="E237" s="8"/>
      <c r="F237" s="8"/>
      <c r="G237" s="20"/>
      <c r="H237" s="8" t="s">
        <v>706</v>
      </c>
      <c r="J237" s="41" t="str">
        <f t="shared" si="4"/>
        <v/>
      </c>
      <c r="K237" s="20" t="str">
        <f>IF(C237&lt;&gt;DART_MX8MM!C237,DART_MX8MM!C237,"")</f>
        <v/>
      </c>
      <c r="L237" s="20" t="str">
        <f>IF(C237&lt;&gt;DART_MX8MP!C237,DART_MX8MP!C237,"")</f>
        <v/>
      </c>
    </row>
    <row r="238" spans="1:12" x14ac:dyDescent="0.25">
      <c r="A238" s="24" t="s">
        <v>6</v>
      </c>
      <c r="B238" s="25">
        <v>57</v>
      </c>
      <c r="C238" s="5" t="s">
        <v>24</v>
      </c>
      <c r="D238" s="8" t="s">
        <v>24</v>
      </c>
      <c r="E238" s="8"/>
      <c r="F238" s="8"/>
      <c r="G238" s="20"/>
      <c r="H238" s="8"/>
      <c r="J238" s="41" t="str">
        <f t="shared" si="4"/>
        <v/>
      </c>
      <c r="K238" s="20" t="str">
        <f>IF(C238&lt;&gt;DART_MX8MM!C238,DART_MX8MM!C238,"")</f>
        <v/>
      </c>
      <c r="L238" s="20" t="str">
        <f>IF(C238&lt;&gt;DART_MX8MP!C238,DART_MX8MP!C238,"")</f>
        <v/>
      </c>
    </row>
    <row r="239" spans="1:12" x14ac:dyDescent="0.25">
      <c r="A239" s="24" t="s">
        <v>6</v>
      </c>
      <c r="B239" s="25">
        <v>58</v>
      </c>
      <c r="C239" s="5" t="s">
        <v>348</v>
      </c>
      <c r="D239" s="8" t="s">
        <v>189</v>
      </c>
      <c r="E239" s="8"/>
      <c r="F239" s="8"/>
      <c r="G239" s="20"/>
      <c r="H239" s="8"/>
      <c r="J239" s="41" t="str">
        <f t="shared" si="4"/>
        <v>GPIO1_IO06</v>
      </c>
      <c r="K239" s="20" t="str">
        <f>IF(C239&lt;&gt;DART_MX8MM!C239,DART_MX8MM!C239,"")</f>
        <v/>
      </c>
      <c r="L239" s="20" t="str">
        <f>IF(C239&lt;&gt;DART_MX8MP!C239,DART_MX8MP!C239,"")</f>
        <v/>
      </c>
    </row>
    <row r="240" spans="1:12" x14ac:dyDescent="0.25">
      <c r="A240" s="24" t="s">
        <v>6</v>
      </c>
      <c r="B240" s="25">
        <v>59</v>
      </c>
      <c r="C240" s="5" t="s">
        <v>503</v>
      </c>
      <c r="D240" s="8" t="s">
        <v>190</v>
      </c>
      <c r="E240" s="8"/>
      <c r="F240" s="8"/>
      <c r="G240" s="20"/>
      <c r="H240" s="8"/>
      <c r="J240" s="41" t="str">
        <f t="shared" si="4"/>
        <v/>
      </c>
      <c r="K240" s="20" t="str">
        <f>IF(C240&lt;&gt;DART_MX8MM!C240,DART_MX8MM!C240,"")</f>
        <v>NC</v>
      </c>
      <c r="L240" s="20" t="str">
        <f>IF(C240&lt;&gt;DART_MX8MP!C240,DART_MX8MP!C240,"")</f>
        <v/>
      </c>
    </row>
    <row r="241" spans="1:12" x14ac:dyDescent="0.25">
      <c r="A241" s="24" t="s">
        <v>6</v>
      </c>
      <c r="B241" s="25">
        <v>60</v>
      </c>
      <c r="C241" s="5" t="s">
        <v>349</v>
      </c>
      <c r="D241" s="8" t="s">
        <v>819</v>
      </c>
      <c r="E241" s="8" t="s">
        <v>349</v>
      </c>
      <c r="F241" s="8" t="s">
        <v>721</v>
      </c>
      <c r="G241" s="20"/>
      <c r="H241" s="8" t="s">
        <v>722</v>
      </c>
      <c r="J241" s="41" t="str">
        <f t="shared" si="4"/>
        <v>GPIO1_IO08</v>
      </c>
      <c r="K241" s="20" t="str">
        <f>IF(C241&lt;&gt;DART_MX8MM!C241,DART_MX8MM!C241,"")</f>
        <v/>
      </c>
      <c r="L241" s="20" t="str">
        <f>IF(C241&lt;&gt;DART_MX8MP!C241,DART_MX8MP!C241,"")</f>
        <v/>
      </c>
    </row>
    <row r="242" spans="1:12" x14ac:dyDescent="0.25">
      <c r="A242" s="24" t="s">
        <v>6</v>
      </c>
      <c r="B242" s="25">
        <v>61</v>
      </c>
      <c r="C242" s="5" t="s">
        <v>504</v>
      </c>
      <c r="D242" s="8" t="s">
        <v>192</v>
      </c>
      <c r="E242" s="8"/>
      <c r="F242" s="8"/>
      <c r="G242" s="20"/>
      <c r="H242" s="8"/>
      <c r="J242" s="41" t="str">
        <f t="shared" si="4"/>
        <v/>
      </c>
      <c r="K242" s="20" t="str">
        <f>IF(C242&lt;&gt;DART_MX8MM!C242,DART_MX8MM!C242,"")</f>
        <v>NC</v>
      </c>
      <c r="L242" s="20" t="str">
        <f>IF(C242&lt;&gt;DART_MX8MP!C242,DART_MX8MP!C242,"")</f>
        <v/>
      </c>
    </row>
    <row r="243" spans="1:12" x14ac:dyDescent="0.25">
      <c r="A243" s="24" t="s">
        <v>6</v>
      </c>
      <c r="B243" s="25">
        <v>62</v>
      </c>
      <c r="C243" s="5" t="s">
        <v>350</v>
      </c>
      <c r="D243" s="8" t="s">
        <v>193</v>
      </c>
      <c r="E243" s="8"/>
      <c r="F243" s="8"/>
      <c r="G243" s="20"/>
      <c r="H243" s="8"/>
      <c r="J243" s="41" t="str">
        <f t="shared" si="4"/>
        <v>GPIO1_IO05</v>
      </c>
      <c r="K243" s="20" t="str">
        <f>IF(C243&lt;&gt;DART_MX8MM!C243,DART_MX8MM!C243,"")</f>
        <v/>
      </c>
      <c r="L243" s="20" t="str">
        <f>IF(C243&lt;&gt;DART_MX8MP!C243,DART_MX8MP!C243,"")</f>
        <v/>
      </c>
    </row>
    <row r="244" spans="1:12" x14ac:dyDescent="0.25">
      <c r="A244" s="24" t="s">
        <v>6</v>
      </c>
      <c r="B244" s="25">
        <v>63</v>
      </c>
      <c r="C244" s="5" t="s">
        <v>24</v>
      </c>
      <c r="D244" s="8" t="s">
        <v>24</v>
      </c>
      <c r="E244" s="8"/>
      <c r="F244" s="8"/>
      <c r="G244" s="20"/>
      <c r="H244" s="8"/>
      <c r="J244" s="41" t="str">
        <f t="shared" si="4"/>
        <v/>
      </c>
      <c r="K244" s="20" t="str">
        <f>IF(C244&lt;&gt;DART_MX8MM!C244,DART_MX8MM!C244,"")</f>
        <v/>
      </c>
      <c r="L244" s="20" t="str">
        <f>IF(C244&lt;&gt;DART_MX8MP!C244,DART_MX8MP!C244,"")</f>
        <v/>
      </c>
    </row>
    <row r="245" spans="1:12" x14ac:dyDescent="0.25">
      <c r="A245" s="24" t="s">
        <v>6</v>
      </c>
      <c r="B245" s="25">
        <v>64</v>
      </c>
      <c r="C245" s="5" t="s">
        <v>351</v>
      </c>
      <c r="D245" s="8" t="s">
        <v>194</v>
      </c>
      <c r="E245" s="8"/>
      <c r="F245" s="8"/>
      <c r="G245" s="20"/>
      <c r="H245" s="8"/>
      <c r="J245" s="41" t="str">
        <f t="shared" si="4"/>
        <v>GPIO1_IO01</v>
      </c>
      <c r="K245" s="20" t="str">
        <f>IF(C245&lt;&gt;DART_MX8MM!C245,DART_MX8MM!C245,"")</f>
        <v/>
      </c>
      <c r="L245" s="20" t="str">
        <f>IF(C245&lt;&gt;DART_MX8MP!C245,DART_MX8MP!C245,"")</f>
        <v/>
      </c>
    </row>
    <row r="246" spans="1:12" x14ac:dyDescent="0.25">
      <c r="A246" s="24" t="s">
        <v>6</v>
      </c>
      <c r="B246" s="25">
        <v>65</v>
      </c>
      <c r="C246" s="5" t="s">
        <v>505</v>
      </c>
      <c r="D246" s="8" t="s">
        <v>195</v>
      </c>
      <c r="E246" s="8"/>
      <c r="F246" s="8"/>
      <c r="G246" s="20"/>
      <c r="H246" s="8"/>
      <c r="J246" s="41" t="str">
        <f t="shared" si="4"/>
        <v/>
      </c>
      <c r="K246" s="20" t="str">
        <f>IF(C246&lt;&gt;DART_MX8MM!C246,DART_MX8MM!C246,"")</f>
        <v/>
      </c>
      <c r="L246" s="20" t="str">
        <f>IF(C246&lt;&gt;DART_MX8MP!C246,DART_MX8MP!C246,"")</f>
        <v/>
      </c>
    </row>
    <row r="247" spans="1:12" x14ac:dyDescent="0.25">
      <c r="A247" s="24" t="s">
        <v>6</v>
      </c>
      <c r="B247" s="25">
        <v>66</v>
      </c>
      <c r="C247" s="5" t="s">
        <v>196</v>
      </c>
      <c r="D247" s="8" t="s">
        <v>196</v>
      </c>
      <c r="E247" s="8"/>
      <c r="F247" s="8"/>
      <c r="G247" s="20"/>
      <c r="H247" s="8" t="s">
        <v>705</v>
      </c>
      <c r="J247" s="41" t="str">
        <f t="shared" si="4"/>
        <v/>
      </c>
      <c r="K247" s="20" t="str">
        <f>IF(C247&lt;&gt;DART_MX8MM!C247,DART_MX8MM!C247,"")</f>
        <v/>
      </c>
      <c r="L247" s="20" t="str">
        <f>IF(C247&lt;&gt;DART_MX8MP!C247,DART_MX8MP!C247,"")</f>
        <v/>
      </c>
    </row>
    <row r="248" spans="1:12" x14ac:dyDescent="0.25">
      <c r="A248" s="24" t="s">
        <v>6</v>
      </c>
      <c r="B248" s="25">
        <v>67</v>
      </c>
      <c r="C248" s="5" t="s">
        <v>506</v>
      </c>
      <c r="D248" s="8" t="s">
        <v>197</v>
      </c>
      <c r="E248" s="8"/>
      <c r="F248" s="8"/>
      <c r="G248" s="20"/>
      <c r="H248" s="8"/>
      <c r="J248" s="41" t="str">
        <f t="shared" si="4"/>
        <v/>
      </c>
      <c r="K248" s="20" t="str">
        <f>IF(C248&lt;&gt;DART_MX8MM!C248,DART_MX8MM!C248,"")</f>
        <v/>
      </c>
      <c r="L248" s="20" t="str">
        <f>IF(C248&lt;&gt;DART_MX8MP!C248,DART_MX8MP!C248,"")</f>
        <v/>
      </c>
    </row>
    <row r="249" spans="1:12" x14ac:dyDescent="0.25">
      <c r="A249" s="24" t="s">
        <v>6</v>
      </c>
      <c r="B249" s="25">
        <v>68</v>
      </c>
      <c r="C249" s="5" t="s">
        <v>24</v>
      </c>
      <c r="D249" s="8" t="s">
        <v>24</v>
      </c>
      <c r="E249" s="8"/>
      <c r="F249" s="8"/>
      <c r="G249" s="20"/>
      <c r="H249" s="8"/>
      <c r="J249" s="41" t="str">
        <f t="shared" si="4"/>
        <v/>
      </c>
      <c r="K249" s="20" t="str">
        <f>IF(C249&lt;&gt;DART_MX8MM!C249,DART_MX8MM!C249,"")</f>
        <v/>
      </c>
      <c r="L249" s="20" t="str">
        <f>IF(C249&lt;&gt;DART_MX8MP!C249,DART_MX8MP!C249,"")</f>
        <v/>
      </c>
    </row>
    <row r="250" spans="1:12" ht="30" x14ac:dyDescent="0.25">
      <c r="A250" s="24" t="s">
        <v>6</v>
      </c>
      <c r="B250" s="25">
        <v>69</v>
      </c>
      <c r="C250" s="5" t="s">
        <v>198</v>
      </c>
      <c r="D250" s="8" t="s">
        <v>198</v>
      </c>
      <c r="E250" s="8"/>
      <c r="F250" s="8"/>
      <c r="G250" s="20"/>
      <c r="H250" s="10" t="s">
        <v>707</v>
      </c>
      <c r="J250" s="41" t="str">
        <f t="shared" si="4"/>
        <v/>
      </c>
      <c r="K250" s="20" t="str">
        <f>IF(C250&lt;&gt;DART_MX8MM!C250,DART_MX8MM!C250,"")</f>
        <v>NC</v>
      </c>
      <c r="L250" s="20" t="str">
        <f>IF(C250&lt;&gt;DART_MX8MP!C250,DART_MX8MP!C250,"")</f>
        <v>NC</v>
      </c>
    </row>
    <row r="251" spans="1:12" x14ac:dyDescent="0.25">
      <c r="A251" s="24" t="s">
        <v>6</v>
      </c>
      <c r="B251" s="25">
        <v>70</v>
      </c>
      <c r="C251" s="5" t="s">
        <v>756</v>
      </c>
      <c r="D251" s="8" t="s">
        <v>199</v>
      </c>
      <c r="E251" s="8"/>
      <c r="F251" s="8"/>
      <c r="G251" s="20"/>
      <c r="H251" s="8" t="s">
        <v>709</v>
      </c>
      <c r="J251" s="41" t="str">
        <f t="shared" si="4"/>
        <v/>
      </c>
      <c r="K251" s="20" t="str">
        <f>IF(C251&lt;&gt;DART_MX8MM!C251,DART_MX8MM!C251,"")</f>
        <v>NC</v>
      </c>
      <c r="L251" s="20" t="str">
        <f>IF(C251&lt;&gt;DART_MX8MP!C251,DART_MX8MP!C251,"")</f>
        <v/>
      </c>
    </row>
    <row r="252" spans="1:12" x14ac:dyDescent="0.25">
      <c r="A252" s="24" t="s">
        <v>6</v>
      </c>
      <c r="B252" s="25">
        <v>71</v>
      </c>
      <c r="C252" s="5" t="s">
        <v>200</v>
      </c>
      <c r="D252" s="8" t="s">
        <v>200</v>
      </c>
      <c r="E252" s="8"/>
      <c r="F252" s="8"/>
      <c r="G252" s="20"/>
      <c r="H252" s="8"/>
      <c r="J252" s="41" t="str">
        <f t="shared" si="4"/>
        <v/>
      </c>
      <c r="K252" s="20" t="str">
        <f>IF(C252&lt;&gt;DART_MX8MM!C252,DART_MX8MM!C252,"")</f>
        <v/>
      </c>
      <c r="L252" s="20" t="str">
        <f>IF(C252&lt;&gt;DART_MX8MP!C252,DART_MX8MP!C252,"")</f>
        <v/>
      </c>
    </row>
    <row r="253" spans="1:12" x14ac:dyDescent="0.25">
      <c r="A253" s="24" t="s">
        <v>6</v>
      </c>
      <c r="B253" s="25">
        <v>72</v>
      </c>
      <c r="C253" s="5" t="s">
        <v>757</v>
      </c>
      <c r="D253" s="8" t="s">
        <v>201</v>
      </c>
      <c r="E253" s="8"/>
      <c r="F253" s="8"/>
      <c r="G253" s="20"/>
      <c r="H253" s="8" t="s">
        <v>709</v>
      </c>
      <c r="J253" s="41" t="str">
        <f t="shared" si="4"/>
        <v/>
      </c>
      <c r="K253" s="20" t="str">
        <f>IF(C253&lt;&gt;DART_MX8MM!C253,DART_MX8MM!C253,"")</f>
        <v>NC</v>
      </c>
      <c r="L253" s="20" t="str">
        <f>IF(C253&lt;&gt;DART_MX8MP!C253,DART_MX8MP!C253,"")</f>
        <v/>
      </c>
    </row>
    <row r="254" spans="1:12" x14ac:dyDescent="0.25">
      <c r="A254" s="24" t="s">
        <v>6</v>
      </c>
      <c r="B254" s="25">
        <v>73</v>
      </c>
      <c r="C254" s="5" t="s">
        <v>200</v>
      </c>
      <c r="D254" s="8" t="s">
        <v>200</v>
      </c>
      <c r="E254" s="8"/>
      <c r="F254" s="8"/>
      <c r="G254" s="20"/>
      <c r="H254" s="8"/>
      <c r="J254" s="41" t="str">
        <f t="shared" si="4"/>
        <v/>
      </c>
      <c r="K254" s="20" t="str">
        <f>IF(C254&lt;&gt;DART_MX8MM!C254,DART_MX8MM!C254,"")</f>
        <v/>
      </c>
      <c r="L254" s="20" t="str">
        <f>IF(C254&lt;&gt;DART_MX8MP!C254,DART_MX8MP!C254,"")</f>
        <v/>
      </c>
    </row>
    <row r="255" spans="1:12" x14ac:dyDescent="0.25">
      <c r="A255" s="24" t="s">
        <v>6</v>
      </c>
      <c r="B255" s="25">
        <v>74</v>
      </c>
      <c r="C255" s="5" t="s">
        <v>24</v>
      </c>
      <c r="D255" s="8" t="s">
        <v>24</v>
      </c>
      <c r="E255" s="8"/>
      <c r="F255" s="8"/>
      <c r="G255" s="20"/>
      <c r="H255" s="8"/>
      <c r="J255" s="41" t="str">
        <f t="shared" si="4"/>
        <v/>
      </c>
      <c r="K255" s="20" t="str">
        <f>IF(C255&lt;&gt;DART_MX8MM!C255,DART_MX8MM!C255,"")</f>
        <v/>
      </c>
      <c r="L255" s="20" t="str">
        <f>IF(C255&lt;&gt;DART_MX8MP!C255,DART_MX8MP!C255,"")</f>
        <v/>
      </c>
    </row>
    <row r="256" spans="1:12" x14ac:dyDescent="0.25">
      <c r="A256" s="24" t="s">
        <v>6</v>
      </c>
      <c r="B256" s="25">
        <v>75</v>
      </c>
      <c r="C256" s="5" t="s">
        <v>200</v>
      </c>
      <c r="D256" s="8" t="s">
        <v>200</v>
      </c>
      <c r="E256" s="8"/>
      <c r="F256" s="8"/>
      <c r="G256" s="20"/>
      <c r="H256" s="8"/>
      <c r="J256" s="41" t="str">
        <f t="shared" si="4"/>
        <v/>
      </c>
      <c r="K256" s="20" t="str">
        <f>IF(C256&lt;&gt;DART_MX8MM!C256,DART_MX8MM!C256,"")</f>
        <v/>
      </c>
      <c r="L256" s="20" t="str">
        <f>IF(C256&lt;&gt;DART_MX8MP!C256,DART_MX8MP!C256,"")</f>
        <v/>
      </c>
    </row>
    <row r="257" spans="1:12" x14ac:dyDescent="0.25">
      <c r="A257" s="24" t="s">
        <v>6</v>
      </c>
      <c r="B257" s="25">
        <v>76</v>
      </c>
      <c r="C257" s="5" t="s">
        <v>669</v>
      </c>
      <c r="D257" s="8" t="s">
        <v>202</v>
      </c>
      <c r="E257" s="8"/>
      <c r="F257" s="8"/>
      <c r="G257" s="20"/>
      <c r="H257" s="8" t="s">
        <v>709</v>
      </c>
      <c r="J257" s="41" t="str">
        <f t="shared" si="4"/>
        <v/>
      </c>
      <c r="K257" s="20" t="str">
        <f>IF(C257&lt;&gt;DART_MX8MM!C257,DART_MX8MM!C257,"")</f>
        <v>NC</v>
      </c>
      <c r="L257" s="20" t="str">
        <f>IF(C257&lt;&gt;DART_MX8MP!C257,DART_MX8MP!C257,"")</f>
        <v/>
      </c>
    </row>
    <row r="258" spans="1:12" x14ac:dyDescent="0.25">
      <c r="A258" s="24" t="s">
        <v>6</v>
      </c>
      <c r="B258" s="25">
        <v>77</v>
      </c>
      <c r="C258" s="5" t="s">
        <v>200</v>
      </c>
      <c r="D258" s="8" t="s">
        <v>200</v>
      </c>
      <c r="E258" s="8"/>
      <c r="F258" s="8"/>
      <c r="G258" s="20"/>
      <c r="H258" s="8"/>
      <c r="J258" s="41" t="str">
        <f t="shared" ref="J258:J271" si="5">IFERROR(MID(D258,SEARCH($J$1,D258,1),IFERROR(SEARCH("/",D258,SEARCH($J$1,D258,1)),LEN(D258)+1)-SEARCH($J$1,D258,1)),"")</f>
        <v/>
      </c>
      <c r="K258" s="20" t="str">
        <f>IF(C258&lt;&gt;DART_MX8MM!C258,DART_MX8MM!C258,"")</f>
        <v/>
      </c>
      <c r="L258" s="20" t="str">
        <f>IF(C258&lt;&gt;DART_MX8MP!C258,DART_MX8MP!C258,"")</f>
        <v/>
      </c>
    </row>
    <row r="259" spans="1:12" x14ac:dyDescent="0.25">
      <c r="A259" s="24" t="s">
        <v>6</v>
      </c>
      <c r="B259" s="25">
        <v>78</v>
      </c>
      <c r="C259" s="5" t="s">
        <v>670</v>
      </c>
      <c r="D259" s="8" t="s">
        <v>203</v>
      </c>
      <c r="E259" s="8"/>
      <c r="F259" s="8"/>
      <c r="G259" s="20"/>
      <c r="H259" s="8" t="s">
        <v>709</v>
      </c>
      <c r="J259" s="41" t="str">
        <f t="shared" si="5"/>
        <v/>
      </c>
      <c r="K259" s="20" t="str">
        <f>IF(C259&lt;&gt;DART_MX8MM!C259,DART_MX8MM!C259,"")</f>
        <v>NC</v>
      </c>
      <c r="L259" s="20" t="str">
        <f>IF(C259&lt;&gt;DART_MX8MP!C259,DART_MX8MP!C259,"")</f>
        <v/>
      </c>
    </row>
    <row r="260" spans="1:12" x14ac:dyDescent="0.25">
      <c r="A260" s="24" t="s">
        <v>6</v>
      </c>
      <c r="B260" s="25">
        <v>79</v>
      </c>
      <c r="C260" s="5" t="s">
        <v>200</v>
      </c>
      <c r="D260" s="8" t="s">
        <v>200</v>
      </c>
      <c r="E260" s="8"/>
      <c r="F260" s="8"/>
      <c r="G260" s="20"/>
      <c r="H260" s="8"/>
      <c r="J260" s="41" t="str">
        <f t="shared" si="5"/>
        <v/>
      </c>
      <c r="K260" s="20" t="str">
        <f>IF(C260&lt;&gt;DART_MX8MM!C260,DART_MX8MM!C260,"")</f>
        <v/>
      </c>
      <c r="L260" s="20" t="str">
        <f>IF(C260&lt;&gt;DART_MX8MP!C260,DART_MX8MP!C260,"")</f>
        <v/>
      </c>
    </row>
    <row r="261" spans="1:12" x14ac:dyDescent="0.25">
      <c r="A261" s="24" t="s">
        <v>6</v>
      </c>
      <c r="B261" s="25">
        <v>80</v>
      </c>
      <c r="C261" s="5" t="s">
        <v>671</v>
      </c>
      <c r="D261" s="8" t="s">
        <v>204</v>
      </c>
      <c r="E261" s="8"/>
      <c r="F261" s="8"/>
      <c r="G261" s="20"/>
      <c r="H261" s="8" t="s">
        <v>709</v>
      </c>
      <c r="J261" s="41" t="str">
        <f t="shared" si="5"/>
        <v/>
      </c>
      <c r="K261" s="20" t="str">
        <f>IF(C261&lt;&gt;DART_MX8MM!C261,DART_MX8MM!C261,"")</f>
        <v>NC</v>
      </c>
      <c r="L261" s="20" t="str">
        <f>IF(C261&lt;&gt;DART_MX8MP!C261,DART_MX8MP!C261,"")</f>
        <v/>
      </c>
    </row>
    <row r="262" spans="1:12" x14ac:dyDescent="0.25">
      <c r="A262" s="24" t="s">
        <v>6</v>
      </c>
      <c r="B262" s="25">
        <v>81</v>
      </c>
      <c r="C262" s="5" t="s">
        <v>200</v>
      </c>
      <c r="D262" s="8" t="s">
        <v>200</v>
      </c>
      <c r="E262" s="8"/>
      <c r="F262" s="8"/>
      <c r="G262" s="20"/>
      <c r="H262" s="8"/>
      <c r="J262" s="41" t="str">
        <f t="shared" si="5"/>
        <v/>
      </c>
      <c r="K262" s="20" t="str">
        <f>IF(C262&lt;&gt;DART_MX8MM!C262,DART_MX8MM!C262,"")</f>
        <v/>
      </c>
      <c r="L262" s="20" t="str">
        <f>IF(C262&lt;&gt;DART_MX8MP!C262,DART_MX8MP!C262,"")</f>
        <v/>
      </c>
    </row>
    <row r="263" spans="1:12" x14ac:dyDescent="0.25">
      <c r="A263" s="24" t="s">
        <v>6</v>
      </c>
      <c r="B263" s="25">
        <v>82</v>
      </c>
      <c r="C263" s="5" t="s">
        <v>672</v>
      </c>
      <c r="D263" s="8" t="s">
        <v>205</v>
      </c>
      <c r="E263" s="8"/>
      <c r="F263" s="8"/>
      <c r="G263" s="20"/>
      <c r="H263" s="8" t="s">
        <v>709</v>
      </c>
      <c r="J263" s="41" t="str">
        <f t="shared" si="5"/>
        <v/>
      </c>
      <c r="K263" s="20" t="str">
        <f>IF(C263&lt;&gt;DART_MX8MM!C263,DART_MX8MM!C263,"")</f>
        <v>NC</v>
      </c>
      <c r="L263" s="20" t="str">
        <f>IF(C263&lt;&gt;DART_MX8MP!C263,DART_MX8MP!C263,"")</f>
        <v/>
      </c>
    </row>
    <row r="264" spans="1:12" x14ac:dyDescent="0.25">
      <c r="A264" s="24" t="s">
        <v>6</v>
      </c>
      <c r="B264" s="25">
        <v>83</v>
      </c>
      <c r="C264" s="5" t="s">
        <v>200</v>
      </c>
      <c r="D264" s="8" t="s">
        <v>200</v>
      </c>
      <c r="E264" s="8"/>
      <c r="F264" s="8"/>
      <c r="G264" s="20"/>
      <c r="H264" s="8"/>
      <c r="J264" s="41" t="str">
        <f t="shared" si="5"/>
        <v/>
      </c>
      <c r="K264" s="20" t="str">
        <f>IF(C264&lt;&gt;DART_MX8MM!C264,DART_MX8MM!C264,"")</f>
        <v/>
      </c>
      <c r="L264" s="20" t="str">
        <f>IF(C264&lt;&gt;DART_MX8MP!C264,DART_MX8MP!C264,"")</f>
        <v/>
      </c>
    </row>
    <row r="265" spans="1:12" x14ac:dyDescent="0.25">
      <c r="A265" s="24" t="s">
        <v>6</v>
      </c>
      <c r="B265" s="25">
        <v>84</v>
      </c>
      <c r="C265" s="5" t="s">
        <v>673</v>
      </c>
      <c r="D265" s="8" t="s">
        <v>206</v>
      </c>
      <c r="E265" s="8"/>
      <c r="F265" s="8"/>
      <c r="G265" s="20"/>
      <c r="H265" s="8" t="s">
        <v>709</v>
      </c>
      <c r="J265" s="41" t="str">
        <f t="shared" si="5"/>
        <v/>
      </c>
      <c r="K265" s="20" t="str">
        <f>IF(C265&lt;&gt;DART_MX8MM!C265,DART_MX8MM!C265,"")</f>
        <v>NC</v>
      </c>
      <c r="L265" s="20" t="str">
        <f>IF(C265&lt;&gt;DART_MX8MP!C265,DART_MX8MP!C265,"")</f>
        <v/>
      </c>
    </row>
    <row r="266" spans="1:12" x14ac:dyDescent="0.25">
      <c r="A266" s="24" t="s">
        <v>6</v>
      </c>
      <c r="B266" s="25">
        <v>85</v>
      </c>
      <c r="C266" s="5" t="s">
        <v>200</v>
      </c>
      <c r="D266" s="8" t="s">
        <v>200</v>
      </c>
      <c r="E266" s="8"/>
      <c r="F266" s="8"/>
      <c r="G266" s="20"/>
      <c r="H266" s="8"/>
      <c r="J266" s="41" t="str">
        <f t="shared" si="5"/>
        <v/>
      </c>
      <c r="K266" s="20" t="str">
        <f>IF(C266&lt;&gt;DART_MX8MM!C266,DART_MX8MM!C266,"")</f>
        <v/>
      </c>
      <c r="L266" s="20" t="str">
        <f>IF(C266&lt;&gt;DART_MX8MP!C266,DART_MX8MP!C266,"")</f>
        <v/>
      </c>
    </row>
    <row r="267" spans="1:12" x14ac:dyDescent="0.25">
      <c r="A267" s="24" t="s">
        <v>6</v>
      </c>
      <c r="B267" s="25">
        <v>86</v>
      </c>
      <c r="C267" s="5" t="s">
        <v>674</v>
      </c>
      <c r="D267" s="8" t="s">
        <v>207</v>
      </c>
      <c r="E267" s="8"/>
      <c r="F267" s="8"/>
      <c r="G267" s="20"/>
      <c r="H267" s="8" t="s">
        <v>709</v>
      </c>
      <c r="J267" s="41" t="str">
        <f t="shared" si="5"/>
        <v/>
      </c>
      <c r="K267" s="20" t="str">
        <f>IF(C267&lt;&gt;DART_MX8MM!C267,DART_MX8MM!C267,"")</f>
        <v>NC</v>
      </c>
      <c r="L267" s="20" t="str">
        <f>IF(C267&lt;&gt;DART_MX8MP!C267,DART_MX8MP!C267,"")</f>
        <v/>
      </c>
    </row>
    <row r="268" spans="1:12" x14ac:dyDescent="0.25">
      <c r="A268" s="24" t="s">
        <v>6</v>
      </c>
      <c r="B268" s="25">
        <v>87</v>
      </c>
      <c r="C268" s="5" t="s">
        <v>200</v>
      </c>
      <c r="D268" s="8" t="s">
        <v>200</v>
      </c>
      <c r="E268" s="8"/>
      <c r="F268" s="8"/>
      <c r="G268" s="20"/>
      <c r="H268" s="8"/>
      <c r="J268" s="41" t="str">
        <f t="shared" si="5"/>
        <v/>
      </c>
      <c r="K268" s="20" t="str">
        <f>IF(C268&lt;&gt;DART_MX8MM!C268,DART_MX8MM!C268,"")</f>
        <v/>
      </c>
      <c r="L268" s="20" t="str">
        <f>IF(C268&lt;&gt;DART_MX8MP!C268,DART_MX8MP!C268,"")</f>
        <v/>
      </c>
    </row>
    <row r="269" spans="1:12" x14ac:dyDescent="0.25">
      <c r="A269" s="24" t="s">
        <v>6</v>
      </c>
      <c r="B269" s="25">
        <v>88</v>
      </c>
      <c r="C269" s="5" t="s">
        <v>675</v>
      </c>
      <c r="D269" s="8" t="s">
        <v>208</v>
      </c>
      <c r="E269" s="8"/>
      <c r="F269" s="8"/>
      <c r="G269" s="20"/>
      <c r="H269" s="8" t="s">
        <v>709</v>
      </c>
      <c r="J269" s="41" t="str">
        <f t="shared" si="5"/>
        <v/>
      </c>
      <c r="K269" s="20" t="str">
        <f>IF(C269&lt;&gt;DART_MX8MM!C269,DART_MX8MM!C269,"")</f>
        <v>NC</v>
      </c>
      <c r="L269" s="20" t="str">
        <f>IF(C269&lt;&gt;DART_MX8MP!C269,DART_MX8MP!C269,"")</f>
        <v/>
      </c>
    </row>
    <row r="270" spans="1:12" x14ac:dyDescent="0.25">
      <c r="A270" s="24" t="s">
        <v>6</v>
      </c>
      <c r="B270" s="25">
        <v>89</v>
      </c>
      <c r="C270" s="5" t="s">
        <v>200</v>
      </c>
      <c r="D270" s="8" t="s">
        <v>200</v>
      </c>
      <c r="E270" s="8"/>
      <c r="F270" s="8"/>
      <c r="G270" s="20"/>
      <c r="H270" s="8"/>
      <c r="J270" s="41" t="str">
        <f t="shared" si="5"/>
        <v/>
      </c>
      <c r="K270" s="20" t="str">
        <f>IF(C270&lt;&gt;DART_MX8MM!C270,DART_MX8MM!C270,"")</f>
        <v/>
      </c>
      <c r="L270" s="20" t="str">
        <f>IF(C270&lt;&gt;DART_MX8MP!C270,DART_MX8MP!C270,"")</f>
        <v/>
      </c>
    </row>
    <row r="271" spans="1:12" ht="15.75" thickBot="1" x14ac:dyDescent="0.3">
      <c r="A271" s="26" t="s">
        <v>6</v>
      </c>
      <c r="B271" s="27">
        <v>90</v>
      </c>
      <c r="C271" s="5" t="s">
        <v>676</v>
      </c>
      <c r="D271" s="8" t="s">
        <v>209</v>
      </c>
      <c r="E271" s="8"/>
      <c r="F271" s="8"/>
      <c r="G271" s="20"/>
      <c r="H271" s="8" t="s">
        <v>709</v>
      </c>
      <c r="J271" s="41" t="str">
        <f t="shared" si="5"/>
        <v/>
      </c>
      <c r="K271" s="20" t="str">
        <f>IF(C271&lt;&gt;DART_MX8MM!C271,DART_MX8MM!C271,"")</f>
        <v>NC</v>
      </c>
      <c r="L271" s="20" t="str">
        <f>IF(C271&lt;&gt;DART_MX8MP!C271,DART_MX8MP!C271,"")</f>
        <v/>
      </c>
    </row>
  </sheetData>
  <sheetProtection algorithmName="SHA-512" hashValue="am9+9etq+hNIHnyc1gn8HYwAO9zC/PC/BcmY4/OncXDJRJdDx9Gw2WXwK35MljDhAcWnCc9kddgAjJZXtYWx5Q==" saltValue="taWkGdMfvEVZyrhaSO0qHA==" spinCount="100000" sheet="1" objects="1" scenarios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L271"/>
  <sheetViews>
    <sheetView zoomScale="70" zoomScaleNormal="70" workbookViewId="0">
      <pane ySplit="1" topLeftCell="A2" activePane="bottomLeft" state="frozen"/>
      <selection pane="bottomLeft" activeCell="J2" sqref="J2"/>
    </sheetView>
  </sheetViews>
  <sheetFormatPr defaultRowHeight="15" x14ac:dyDescent="0.25"/>
  <cols>
    <col min="1" max="1" width="10.140625" style="1" bestFit="1" customWidth="1"/>
    <col min="2" max="2" width="3.85546875" style="1" bestFit="1" customWidth="1"/>
    <col min="3" max="3" width="21.42578125" bestFit="1" customWidth="1"/>
    <col min="4" max="4" width="92.42578125" bestFit="1" customWidth="1"/>
    <col min="5" max="5" width="14" bestFit="1" customWidth="1"/>
    <col min="6" max="6" width="17.28515625" bestFit="1" customWidth="1"/>
    <col min="7" max="7" width="13.28515625" style="1" bestFit="1" customWidth="1"/>
    <col min="8" max="8" width="73.85546875" bestFit="1" customWidth="1"/>
    <col min="9" max="9" width="3.5703125" customWidth="1"/>
    <col min="10" max="10" width="31.140625" customWidth="1"/>
    <col min="11" max="11" width="26.28515625" customWidth="1"/>
    <col min="12" max="12" width="15.85546875" bestFit="1" customWidth="1"/>
  </cols>
  <sheetData>
    <row r="1" spans="1:12" ht="45.75" thickBot="1" x14ac:dyDescent="0.3">
      <c r="A1" s="38" t="s">
        <v>0</v>
      </c>
      <c r="B1" s="30" t="s">
        <v>1</v>
      </c>
      <c r="C1" s="30" t="s">
        <v>2</v>
      </c>
      <c r="D1" s="30" t="s">
        <v>3</v>
      </c>
      <c r="E1" s="31" t="s">
        <v>729</v>
      </c>
      <c r="F1" s="31" t="s">
        <v>730</v>
      </c>
      <c r="G1" s="31" t="s">
        <v>352</v>
      </c>
      <c r="H1" s="32" t="s">
        <v>683</v>
      </c>
      <c r="J1" s="91" t="s">
        <v>1259</v>
      </c>
      <c r="K1" s="42" t="s">
        <v>747</v>
      </c>
      <c r="L1" s="42" t="s">
        <v>746</v>
      </c>
    </row>
    <row r="2" spans="1:12" x14ac:dyDescent="0.25">
      <c r="A2" s="29" t="s">
        <v>4</v>
      </c>
      <c r="B2" s="33">
        <v>1</v>
      </c>
      <c r="C2" s="13" t="s">
        <v>210</v>
      </c>
      <c r="D2" s="13" t="s">
        <v>7</v>
      </c>
      <c r="E2" s="13"/>
      <c r="F2" s="13"/>
      <c r="G2" s="21"/>
      <c r="H2" s="13"/>
      <c r="J2" s="41" t="str">
        <f t="shared" ref="J2:J33" si="0">IFERROR(MID(D2,SEARCH($J$1,D2,1),IFERROR(SEARCH("/",D2,SEARCH($J$1,D2,1)),LEN(D2)+1)-SEARCH($J$1,D2,1)),"")</f>
        <v/>
      </c>
      <c r="K2" s="20" t="str">
        <f>IF(C2&lt;&gt;DART_MX8M!C2,DART_MX8M!C2,"")</f>
        <v/>
      </c>
      <c r="L2" s="20" t="str">
        <f>IF(C2&lt;&gt;DART_MX8MP!C2,DART_MX8MP!C2,"")</f>
        <v/>
      </c>
    </row>
    <row r="3" spans="1:12" x14ac:dyDescent="0.25">
      <c r="A3" s="24" t="s">
        <v>4</v>
      </c>
      <c r="B3" s="34">
        <v>2</v>
      </c>
      <c r="C3" s="8" t="s">
        <v>211</v>
      </c>
      <c r="D3" s="8" t="s">
        <v>8</v>
      </c>
      <c r="E3" s="8" t="s">
        <v>211</v>
      </c>
      <c r="F3" s="8" t="s">
        <v>393</v>
      </c>
      <c r="G3" s="20" t="s">
        <v>678</v>
      </c>
      <c r="H3" s="8" t="s">
        <v>738</v>
      </c>
      <c r="J3" s="41" t="str">
        <f t="shared" si="0"/>
        <v/>
      </c>
      <c r="K3" s="20" t="str">
        <f>IF(C3&lt;&gt;DART_MX8M!C3,DART_MX8M!C3,"")</f>
        <v/>
      </c>
      <c r="L3" s="20" t="str">
        <f>IF(C3&lt;&gt;DART_MX8MP!C3,DART_MX8MP!C3,"")</f>
        <v/>
      </c>
    </row>
    <row r="4" spans="1:12" x14ac:dyDescent="0.25">
      <c r="A4" s="24" t="s">
        <v>4</v>
      </c>
      <c r="B4" s="34">
        <v>3</v>
      </c>
      <c r="C4" s="8" t="s">
        <v>212</v>
      </c>
      <c r="D4" s="8" t="s">
        <v>9</v>
      </c>
      <c r="E4" s="8" t="s">
        <v>212</v>
      </c>
      <c r="F4" s="8" t="s">
        <v>392</v>
      </c>
      <c r="G4" s="20" t="s">
        <v>678</v>
      </c>
      <c r="H4" s="8" t="s">
        <v>738</v>
      </c>
      <c r="J4" s="41" t="str">
        <f t="shared" si="0"/>
        <v/>
      </c>
      <c r="K4" s="20" t="str">
        <f>IF(C4&lt;&gt;DART_MX8M!C4,DART_MX8M!C4,"")</f>
        <v/>
      </c>
      <c r="L4" s="20" t="str">
        <f>IF(C4&lt;&gt;DART_MX8MP!C4,DART_MX8MP!C4,"")</f>
        <v/>
      </c>
    </row>
    <row r="5" spans="1:12" x14ac:dyDescent="0.25">
      <c r="A5" s="24" t="s">
        <v>4</v>
      </c>
      <c r="B5" s="34">
        <v>4</v>
      </c>
      <c r="C5" s="8" t="s">
        <v>213</v>
      </c>
      <c r="D5" s="8" t="s">
        <v>10</v>
      </c>
      <c r="E5" s="8" t="s">
        <v>213</v>
      </c>
      <c r="F5" s="8" t="s">
        <v>395</v>
      </c>
      <c r="G5" s="20" t="s">
        <v>678</v>
      </c>
      <c r="H5" s="8" t="s">
        <v>738</v>
      </c>
      <c r="J5" s="41" t="str">
        <f t="shared" si="0"/>
        <v/>
      </c>
      <c r="K5" s="20" t="str">
        <f>IF(C5&lt;&gt;DART_MX8M!C5,DART_MX8M!C5,"")</f>
        <v/>
      </c>
      <c r="L5" s="20" t="str">
        <f>IF(C5&lt;&gt;DART_MX8MP!C5,DART_MX8MP!C5,"")</f>
        <v/>
      </c>
    </row>
    <row r="6" spans="1:12" ht="45" x14ac:dyDescent="0.25">
      <c r="A6" s="24" t="s">
        <v>4</v>
      </c>
      <c r="B6" s="34">
        <v>5</v>
      </c>
      <c r="C6" s="8" t="s">
        <v>214</v>
      </c>
      <c r="D6" s="8" t="s">
        <v>11</v>
      </c>
      <c r="E6" s="8" t="s">
        <v>214</v>
      </c>
      <c r="F6" s="8" t="s">
        <v>392</v>
      </c>
      <c r="G6" s="20" t="s">
        <v>678</v>
      </c>
      <c r="H6" s="10" t="s">
        <v>739</v>
      </c>
      <c r="J6" s="41" t="str">
        <f t="shared" si="0"/>
        <v/>
      </c>
      <c r="K6" s="20" t="str">
        <f>IF(C6&lt;&gt;DART_MX8M!C6,DART_MX8M!C6,"")</f>
        <v/>
      </c>
      <c r="L6" s="20" t="str">
        <f>IF(C6&lt;&gt;DART_MX8MP!C6,DART_MX8MP!C6,"")</f>
        <v/>
      </c>
    </row>
    <row r="7" spans="1:12" x14ac:dyDescent="0.25">
      <c r="A7" s="24" t="s">
        <v>4</v>
      </c>
      <c r="B7" s="34">
        <v>6</v>
      </c>
      <c r="C7" s="8" t="s">
        <v>215</v>
      </c>
      <c r="D7" s="8" t="s">
        <v>12</v>
      </c>
      <c r="E7" s="8" t="s">
        <v>215</v>
      </c>
      <c r="F7" s="8" t="s">
        <v>397</v>
      </c>
      <c r="G7" s="20" t="s">
        <v>678</v>
      </c>
      <c r="H7" s="8" t="s">
        <v>738</v>
      </c>
      <c r="J7" s="41" t="str">
        <f t="shared" si="0"/>
        <v/>
      </c>
      <c r="K7" s="20" t="str">
        <f>IF(C7&lt;&gt;DART_MX8M!C7,DART_MX8M!C7,"")</f>
        <v/>
      </c>
      <c r="L7" s="20" t="str">
        <f>IF(C7&lt;&gt;DART_MX8MP!C7,DART_MX8MP!C7,"")</f>
        <v/>
      </c>
    </row>
    <row r="8" spans="1:12" ht="45" x14ac:dyDescent="0.25">
      <c r="A8" s="24" t="s">
        <v>4</v>
      </c>
      <c r="B8" s="34">
        <v>7</v>
      </c>
      <c r="C8" s="8" t="s">
        <v>216</v>
      </c>
      <c r="D8" s="8" t="s">
        <v>13</v>
      </c>
      <c r="E8" s="8" t="s">
        <v>216</v>
      </c>
      <c r="F8" s="8" t="s">
        <v>392</v>
      </c>
      <c r="G8" s="20" t="s">
        <v>678</v>
      </c>
      <c r="H8" s="10" t="s">
        <v>739</v>
      </c>
      <c r="J8" s="41" t="str">
        <f t="shared" si="0"/>
        <v/>
      </c>
      <c r="K8" s="20" t="str">
        <f>IF(C8&lt;&gt;DART_MX8M!C8,DART_MX8M!C8,"")</f>
        <v/>
      </c>
      <c r="L8" s="20" t="str">
        <f>IF(C8&lt;&gt;DART_MX8MP!C8,DART_MX8MP!C8,"")</f>
        <v/>
      </c>
    </row>
    <row r="9" spans="1:12" x14ac:dyDescent="0.25">
      <c r="A9" s="24" t="s">
        <v>4</v>
      </c>
      <c r="B9" s="34">
        <v>8</v>
      </c>
      <c r="C9" s="8" t="s">
        <v>217</v>
      </c>
      <c r="D9" s="8" t="s">
        <v>14</v>
      </c>
      <c r="E9" s="8" t="s">
        <v>217</v>
      </c>
      <c r="F9" s="8" t="s">
        <v>399</v>
      </c>
      <c r="G9" s="20" t="s">
        <v>678</v>
      </c>
      <c r="H9" s="8" t="s">
        <v>738</v>
      </c>
      <c r="J9" s="41" t="str">
        <f t="shared" si="0"/>
        <v/>
      </c>
      <c r="K9" s="20" t="str">
        <f>IF(C9&lt;&gt;DART_MX8M!C9,DART_MX8M!C9,"")</f>
        <v/>
      </c>
      <c r="L9" s="20" t="str">
        <f>IF(C9&lt;&gt;DART_MX8MP!C9,DART_MX8MP!C9,"")</f>
        <v/>
      </c>
    </row>
    <row r="10" spans="1:12" x14ac:dyDescent="0.25">
      <c r="A10" s="24" t="s">
        <v>4</v>
      </c>
      <c r="B10" s="34">
        <v>9</v>
      </c>
      <c r="C10" s="8" t="s">
        <v>218</v>
      </c>
      <c r="D10" s="8" t="s">
        <v>15</v>
      </c>
      <c r="E10" s="8" t="s">
        <v>218</v>
      </c>
      <c r="F10" s="8" t="s">
        <v>392</v>
      </c>
      <c r="G10" s="20" t="s">
        <v>678</v>
      </c>
      <c r="H10" s="8" t="s">
        <v>738</v>
      </c>
      <c r="J10" s="41" t="str">
        <f t="shared" si="0"/>
        <v/>
      </c>
      <c r="K10" s="20" t="str">
        <f>IF(C10&lt;&gt;DART_MX8M!C10,DART_MX8M!C10,"")</f>
        <v/>
      </c>
      <c r="L10" s="20" t="str">
        <f>IF(C10&lt;&gt;DART_MX8MP!C10,DART_MX8MP!C10,"")</f>
        <v/>
      </c>
    </row>
    <row r="11" spans="1:12" x14ac:dyDescent="0.25">
      <c r="A11" s="24" t="s">
        <v>4</v>
      </c>
      <c r="B11" s="34">
        <v>10</v>
      </c>
      <c r="C11" s="8" t="s">
        <v>219</v>
      </c>
      <c r="D11" s="8" t="s">
        <v>16</v>
      </c>
      <c r="E11" s="8" t="s">
        <v>219</v>
      </c>
      <c r="F11" s="8" t="s">
        <v>401</v>
      </c>
      <c r="G11" s="20" t="s">
        <v>678</v>
      </c>
      <c r="H11" s="8" t="s">
        <v>738</v>
      </c>
      <c r="J11" s="41" t="str">
        <f t="shared" si="0"/>
        <v/>
      </c>
      <c r="K11" s="20" t="str">
        <f>IF(C11&lt;&gt;DART_MX8M!C11,DART_MX8M!C11,"")</f>
        <v/>
      </c>
      <c r="L11" s="20" t="str">
        <f>IF(C11&lt;&gt;DART_MX8MP!C11,DART_MX8MP!C11,"")</f>
        <v/>
      </c>
    </row>
    <row r="12" spans="1:12" x14ac:dyDescent="0.25">
      <c r="A12" s="24" t="s">
        <v>4</v>
      </c>
      <c r="B12" s="34">
        <v>11</v>
      </c>
      <c r="C12" s="8" t="s">
        <v>220</v>
      </c>
      <c r="D12" s="8" t="s">
        <v>17</v>
      </c>
      <c r="E12" s="8" t="s">
        <v>220</v>
      </c>
      <c r="F12" s="8" t="s">
        <v>392</v>
      </c>
      <c r="G12" s="20" t="s">
        <v>678</v>
      </c>
      <c r="H12" s="8" t="s">
        <v>737</v>
      </c>
      <c r="J12" s="41" t="str">
        <f t="shared" si="0"/>
        <v/>
      </c>
      <c r="K12" s="20" t="str">
        <f>IF(C12&lt;&gt;DART_MX8M!C12,DART_MX8M!C12,"")</f>
        <v/>
      </c>
      <c r="L12" s="20" t="str">
        <f>IF(C12&lt;&gt;DART_MX8MP!C12,DART_MX8MP!C12,"")</f>
        <v/>
      </c>
    </row>
    <row r="13" spans="1:12" x14ac:dyDescent="0.25">
      <c r="A13" s="24" t="s">
        <v>4</v>
      </c>
      <c r="B13" s="34">
        <v>12</v>
      </c>
      <c r="C13" s="8" t="s">
        <v>221</v>
      </c>
      <c r="D13" s="8" t="s">
        <v>18</v>
      </c>
      <c r="E13" s="8" t="s">
        <v>221</v>
      </c>
      <c r="F13" s="8" t="s">
        <v>402</v>
      </c>
      <c r="G13" s="20" t="s">
        <v>678</v>
      </c>
      <c r="H13" s="8" t="s">
        <v>738</v>
      </c>
      <c r="J13" s="41" t="str">
        <f t="shared" si="0"/>
        <v/>
      </c>
      <c r="K13" s="20" t="str">
        <f>IF(C13&lt;&gt;DART_MX8M!C13,DART_MX8M!C13,"")</f>
        <v/>
      </c>
      <c r="L13" s="20" t="str">
        <f>IF(C13&lt;&gt;DART_MX8MP!C13,DART_MX8MP!C13,"")</f>
        <v/>
      </c>
    </row>
    <row r="14" spans="1:12" x14ac:dyDescent="0.25">
      <c r="A14" s="24" t="s">
        <v>4</v>
      </c>
      <c r="B14" s="34">
        <v>13</v>
      </c>
      <c r="C14" s="8" t="s">
        <v>222</v>
      </c>
      <c r="D14" s="8" t="s">
        <v>19</v>
      </c>
      <c r="E14" s="8" t="s">
        <v>222</v>
      </c>
      <c r="F14" s="8" t="s">
        <v>392</v>
      </c>
      <c r="G14" s="20" t="s">
        <v>678</v>
      </c>
      <c r="H14" s="8" t="s">
        <v>737</v>
      </c>
      <c r="J14" s="41" t="str">
        <f t="shared" si="0"/>
        <v/>
      </c>
      <c r="K14" s="20" t="str">
        <f>IF(C14&lt;&gt;DART_MX8M!C14,DART_MX8M!C14,"")</f>
        <v/>
      </c>
      <c r="L14" s="20" t="str">
        <f>IF(C14&lt;&gt;DART_MX8MP!C14,DART_MX8MP!C14,"")</f>
        <v/>
      </c>
    </row>
    <row r="15" spans="1:12" x14ac:dyDescent="0.25">
      <c r="A15" s="24" t="s">
        <v>4</v>
      </c>
      <c r="B15" s="34">
        <v>14</v>
      </c>
      <c r="C15" s="8" t="s">
        <v>223</v>
      </c>
      <c r="D15" s="8" t="s">
        <v>20</v>
      </c>
      <c r="E15" s="8" t="s">
        <v>223</v>
      </c>
      <c r="F15" s="8" t="s">
        <v>403</v>
      </c>
      <c r="G15" s="20" t="s">
        <v>678</v>
      </c>
      <c r="H15" s="8" t="s">
        <v>738</v>
      </c>
      <c r="J15" s="41" t="str">
        <f t="shared" si="0"/>
        <v/>
      </c>
      <c r="K15" s="20" t="str">
        <f>IF(C15&lt;&gt;DART_MX8M!C15,DART_MX8M!C15,"")</f>
        <v/>
      </c>
      <c r="L15" s="20" t="str">
        <f>IF(C15&lt;&gt;DART_MX8MP!C15,DART_MX8MP!C15,"")</f>
        <v/>
      </c>
    </row>
    <row r="16" spans="1:12" x14ac:dyDescent="0.25">
      <c r="A16" s="24" t="s">
        <v>4</v>
      </c>
      <c r="B16" s="34">
        <v>15</v>
      </c>
      <c r="C16" s="8" t="s">
        <v>404</v>
      </c>
      <c r="D16" s="8" t="s">
        <v>404</v>
      </c>
      <c r="E16" s="8"/>
      <c r="F16" s="8" t="s">
        <v>392</v>
      </c>
      <c r="G16" s="20"/>
      <c r="H16" s="8" t="s">
        <v>713</v>
      </c>
      <c r="J16" s="41" t="str">
        <f t="shared" si="0"/>
        <v/>
      </c>
      <c r="K16" s="20" t="str">
        <f>IF(C16&lt;&gt;DART_MX8M!C16,DART_MX8M!C16,"")</f>
        <v>NVCC_SNVS_3V3</v>
      </c>
      <c r="L16" s="20" t="str">
        <f>IF(C16&lt;&gt;DART_MX8MP!C16,DART_MX8MP!C16,"")</f>
        <v/>
      </c>
    </row>
    <row r="17" spans="1:12" x14ac:dyDescent="0.25">
      <c r="A17" s="24" t="s">
        <v>4</v>
      </c>
      <c r="B17" s="34">
        <v>16</v>
      </c>
      <c r="C17" s="8" t="s">
        <v>224</v>
      </c>
      <c r="D17" s="8" t="s">
        <v>22</v>
      </c>
      <c r="E17" s="8" t="s">
        <v>224</v>
      </c>
      <c r="F17" s="8" t="s">
        <v>405</v>
      </c>
      <c r="G17" s="20" t="s">
        <v>678</v>
      </c>
      <c r="H17" s="8" t="s">
        <v>738</v>
      </c>
      <c r="J17" s="41" t="str">
        <f t="shared" si="0"/>
        <v/>
      </c>
      <c r="K17" s="20" t="str">
        <f>IF(C17&lt;&gt;DART_MX8M!C17,DART_MX8M!C17,"")</f>
        <v/>
      </c>
      <c r="L17" s="20" t="str">
        <f>IF(C17&lt;&gt;DART_MX8MP!C17,DART_MX8MP!C17,"")</f>
        <v/>
      </c>
    </row>
    <row r="18" spans="1:12" x14ac:dyDescent="0.25">
      <c r="A18" s="24" t="s">
        <v>4</v>
      </c>
      <c r="B18" s="34">
        <v>17</v>
      </c>
      <c r="C18" s="8" t="s">
        <v>225</v>
      </c>
      <c r="D18" s="8" t="s">
        <v>23</v>
      </c>
      <c r="E18" s="8"/>
      <c r="F18" s="8"/>
      <c r="G18" s="20"/>
      <c r="H18" s="8"/>
      <c r="J18" s="41" t="str">
        <f t="shared" si="0"/>
        <v/>
      </c>
      <c r="K18" s="20" t="str">
        <f>IF(C18&lt;&gt;DART_MX8M!C18,DART_MX8M!C18,"")</f>
        <v/>
      </c>
      <c r="L18" s="20" t="str">
        <f>IF(C18&lt;&gt;DART_MX8MP!C18,DART_MX8MP!C18,"")</f>
        <v/>
      </c>
    </row>
    <row r="19" spans="1:12" x14ac:dyDescent="0.25">
      <c r="A19" s="24" t="s">
        <v>4</v>
      </c>
      <c r="B19" s="34">
        <v>18</v>
      </c>
      <c r="C19" s="8" t="s">
        <v>24</v>
      </c>
      <c r="D19" s="8" t="s">
        <v>24</v>
      </c>
      <c r="E19" s="8"/>
      <c r="F19" s="8"/>
      <c r="G19" s="20"/>
      <c r="H19" s="8"/>
      <c r="J19" s="41" t="str">
        <f t="shared" si="0"/>
        <v/>
      </c>
      <c r="K19" s="20" t="str">
        <f>IF(C19&lt;&gt;DART_MX8M!C19,DART_MX8M!C19,"")</f>
        <v/>
      </c>
      <c r="L19" s="20" t="str">
        <f>IF(C19&lt;&gt;DART_MX8MP!C19,DART_MX8MP!C19,"")</f>
        <v/>
      </c>
    </row>
    <row r="20" spans="1:12" x14ac:dyDescent="0.25">
      <c r="A20" s="24" t="s">
        <v>4</v>
      </c>
      <c r="B20" s="34">
        <v>19</v>
      </c>
      <c r="C20" s="8" t="s">
        <v>226</v>
      </c>
      <c r="D20" s="8" t="s">
        <v>508</v>
      </c>
      <c r="E20" s="8"/>
      <c r="F20" s="8"/>
      <c r="G20" s="20"/>
      <c r="H20" s="8"/>
      <c r="J20" s="41" t="str">
        <f t="shared" si="0"/>
        <v/>
      </c>
      <c r="K20" s="20" t="str">
        <f>IF(C20&lt;&gt;DART_MX8M!C20,DART_MX8M!C20,"")</f>
        <v/>
      </c>
      <c r="L20" s="20" t="str">
        <f>IF(C20&lt;&gt;DART_MX8MP!C20,DART_MX8MP!C20,"")</f>
        <v/>
      </c>
    </row>
    <row r="21" spans="1:12" x14ac:dyDescent="0.25">
      <c r="A21" s="24" t="s">
        <v>4</v>
      </c>
      <c r="B21" s="34">
        <v>20</v>
      </c>
      <c r="C21" s="8" t="s">
        <v>406</v>
      </c>
      <c r="D21" s="8" t="s">
        <v>406</v>
      </c>
      <c r="E21" s="8"/>
      <c r="F21" s="8"/>
      <c r="G21" s="20"/>
      <c r="H21" s="8" t="s">
        <v>714</v>
      </c>
      <c r="J21" s="41" t="str">
        <f t="shared" si="0"/>
        <v/>
      </c>
      <c r="K21" s="20" t="str">
        <f>IF(C21&lt;&gt;DART_MX8M!C21,DART_MX8M!C21,"")</f>
        <v>ONOFF</v>
      </c>
      <c r="L21" s="20" t="str">
        <f>IF(C21&lt;&gt;DART_MX8MP!C21,DART_MX8MP!C21,"")</f>
        <v/>
      </c>
    </row>
    <row r="22" spans="1:12" x14ac:dyDescent="0.25">
      <c r="A22" s="24" t="s">
        <v>4</v>
      </c>
      <c r="B22" s="34">
        <v>21</v>
      </c>
      <c r="C22" s="8" t="s">
        <v>24</v>
      </c>
      <c r="D22" s="8" t="s">
        <v>24</v>
      </c>
      <c r="E22" s="8"/>
      <c r="F22" s="8"/>
      <c r="G22" s="20"/>
      <c r="H22" s="8"/>
      <c r="J22" s="41" t="str">
        <f t="shared" si="0"/>
        <v/>
      </c>
      <c r="K22" s="20" t="str">
        <f>IF(C22&lt;&gt;DART_MX8M!C22,DART_MX8M!C22,"")</f>
        <v/>
      </c>
      <c r="L22" s="20" t="str">
        <f>IF(C22&lt;&gt;DART_MX8MP!C22,DART_MX8MP!C22,"")</f>
        <v/>
      </c>
    </row>
    <row r="23" spans="1:12" x14ac:dyDescent="0.25">
      <c r="A23" s="24" t="s">
        <v>4</v>
      </c>
      <c r="B23" s="34">
        <v>22</v>
      </c>
      <c r="C23" s="8" t="s">
        <v>407</v>
      </c>
      <c r="D23" s="8" t="s">
        <v>407</v>
      </c>
      <c r="E23" s="8"/>
      <c r="F23" s="8"/>
      <c r="G23" s="20"/>
      <c r="H23" s="10" t="s">
        <v>717</v>
      </c>
      <c r="J23" s="41" t="str">
        <f t="shared" si="0"/>
        <v/>
      </c>
      <c r="K23" s="20" t="str">
        <f>IF(C23&lt;&gt;DART_MX8M!C23,DART_MX8M!C23,"")</f>
        <v>PMIC_ON_REQ</v>
      </c>
      <c r="L23" s="20" t="str">
        <f>IF(C23&lt;&gt;DART_MX8MP!C23,DART_MX8MP!C23,"")</f>
        <v>PMIC_RST</v>
      </c>
    </row>
    <row r="24" spans="1:12" x14ac:dyDescent="0.25">
      <c r="A24" s="24" t="s">
        <v>4</v>
      </c>
      <c r="B24" s="34">
        <v>23</v>
      </c>
      <c r="C24" s="8" t="s">
        <v>227</v>
      </c>
      <c r="D24" s="8" t="s">
        <v>28</v>
      </c>
      <c r="E24" s="8"/>
      <c r="F24" s="8" t="s">
        <v>227</v>
      </c>
      <c r="G24" s="20" t="s">
        <v>679</v>
      </c>
      <c r="H24" s="8" t="s">
        <v>680</v>
      </c>
      <c r="J24" s="41" t="str">
        <f t="shared" si="0"/>
        <v/>
      </c>
      <c r="K24" s="20" t="str">
        <f>IF(C24&lt;&gt;DART_MX8M!C24,DART_MX8M!C24,"")</f>
        <v/>
      </c>
      <c r="L24" s="20" t="str">
        <f>IF(C24&lt;&gt;DART_MX8MP!C24,DART_MX8MP!C24,"")</f>
        <v/>
      </c>
    </row>
    <row r="25" spans="1:12" ht="30" x14ac:dyDescent="0.25">
      <c r="A25" s="24" t="s">
        <v>4</v>
      </c>
      <c r="B25" s="34">
        <v>24</v>
      </c>
      <c r="C25" s="8" t="s">
        <v>408</v>
      </c>
      <c r="D25" s="8" t="s">
        <v>408</v>
      </c>
      <c r="E25" s="8"/>
      <c r="F25" s="8"/>
      <c r="G25" s="20"/>
      <c r="H25" s="10" t="s">
        <v>716</v>
      </c>
      <c r="J25" s="41" t="str">
        <f t="shared" si="0"/>
        <v/>
      </c>
      <c r="K25" s="20" t="str">
        <f>IF(C25&lt;&gt;DART_MX8M!C25,DART_MX8M!C25,"")</f>
        <v>POR_B</v>
      </c>
      <c r="L25" s="20" t="str">
        <f>IF(C25&lt;&gt;DART_MX8MP!C25,DART_MX8MP!C25,"")</f>
        <v/>
      </c>
    </row>
    <row r="26" spans="1:12" x14ac:dyDescent="0.25">
      <c r="A26" s="24" t="s">
        <v>4</v>
      </c>
      <c r="B26" s="34">
        <v>25</v>
      </c>
      <c r="C26" s="8" t="s">
        <v>228</v>
      </c>
      <c r="D26" s="8" t="s">
        <v>30</v>
      </c>
      <c r="E26" s="8"/>
      <c r="F26" s="8" t="s">
        <v>228</v>
      </c>
      <c r="G26" s="20" t="s">
        <v>679</v>
      </c>
      <c r="H26" s="8" t="s">
        <v>681</v>
      </c>
      <c r="J26" s="41" t="str">
        <f t="shared" si="0"/>
        <v/>
      </c>
      <c r="K26" s="20" t="str">
        <f>IF(C26&lt;&gt;DART_MX8M!C26,DART_MX8M!C26,"")</f>
        <v/>
      </c>
      <c r="L26" s="20" t="str">
        <f>IF(C26&lt;&gt;DART_MX8MP!C26,DART_MX8MP!C26,"")</f>
        <v/>
      </c>
    </row>
    <row r="27" spans="1:12" x14ac:dyDescent="0.25">
      <c r="A27" s="24" t="s">
        <v>4</v>
      </c>
      <c r="B27" s="34">
        <v>26</v>
      </c>
      <c r="C27" s="8" t="s">
        <v>409</v>
      </c>
      <c r="D27" s="8" t="s">
        <v>409</v>
      </c>
      <c r="E27" s="8"/>
      <c r="F27" s="8"/>
      <c r="G27" s="20"/>
      <c r="H27" s="8"/>
      <c r="J27" s="41" t="str">
        <f t="shared" si="0"/>
        <v/>
      </c>
      <c r="K27" s="20" t="str">
        <f>IF(C27&lt;&gt;DART_MX8M!C27,DART_MX8M!C27,"")</f>
        <v>PMIC_STBY_REQ</v>
      </c>
      <c r="L27" s="20" t="str">
        <f>IF(C27&lt;&gt;DART_MX8MP!C27,DART_MX8MP!C27,"")</f>
        <v/>
      </c>
    </row>
    <row r="28" spans="1:12" ht="30" x14ac:dyDescent="0.25">
      <c r="A28" s="24" t="s">
        <v>4</v>
      </c>
      <c r="B28" s="34">
        <v>27</v>
      </c>
      <c r="C28" s="8" t="s">
        <v>32</v>
      </c>
      <c r="D28" s="8" t="s">
        <v>32</v>
      </c>
      <c r="E28" s="8"/>
      <c r="F28" s="8"/>
      <c r="G28" s="20"/>
      <c r="H28" s="10" t="s">
        <v>715</v>
      </c>
      <c r="J28" s="41" t="str">
        <f t="shared" si="0"/>
        <v/>
      </c>
      <c r="K28" s="20" t="str">
        <f>IF(C28&lt;&gt;DART_MX8M!C28,DART_MX8M!C28,"")</f>
        <v/>
      </c>
      <c r="L28" s="20" t="str">
        <f>IF(C28&lt;&gt;DART_MX8MP!C28,DART_MX8MP!C28,"")</f>
        <v/>
      </c>
    </row>
    <row r="29" spans="1:12" ht="30" x14ac:dyDescent="0.25">
      <c r="A29" s="24" t="s">
        <v>4</v>
      </c>
      <c r="B29" s="34">
        <v>28</v>
      </c>
      <c r="C29" s="8" t="s">
        <v>229</v>
      </c>
      <c r="D29" s="8" t="s">
        <v>33</v>
      </c>
      <c r="E29" s="8"/>
      <c r="F29" s="8"/>
      <c r="G29" s="20"/>
      <c r="H29" s="10" t="s">
        <v>724</v>
      </c>
      <c r="J29" s="41" t="str">
        <f t="shared" si="0"/>
        <v/>
      </c>
      <c r="K29" s="20" t="str">
        <f>IF(C29&lt;&gt;DART_MX8M!C29,DART_MX8M!C29,"")</f>
        <v/>
      </c>
      <c r="L29" s="20" t="str">
        <f>IF(C29&lt;&gt;DART_MX8MP!C29,DART_MX8MP!C29,"")</f>
        <v/>
      </c>
    </row>
    <row r="30" spans="1:12" x14ac:dyDescent="0.25">
      <c r="A30" s="24" t="s">
        <v>4</v>
      </c>
      <c r="B30" s="34">
        <v>29</v>
      </c>
      <c r="C30" s="8" t="s">
        <v>731</v>
      </c>
      <c r="D30" s="8" t="s">
        <v>732</v>
      </c>
      <c r="E30" s="8"/>
      <c r="F30" s="8"/>
      <c r="G30" s="20"/>
      <c r="H30" s="10"/>
      <c r="J30" s="41" t="str">
        <f t="shared" si="0"/>
        <v/>
      </c>
      <c r="K30" s="20" t="str">
        <f>IF(C30&lt;&gt;DART_MX8M!C30,DART_MX8M!C30,"")</f>
        <v>SD2_WP</v>
      </c>
      <c r="L30" s="20" t="str">
        <f>IF(C30&lt;&gt;DART_MX8MP!C30,DART_MX8MP!C30,"")</f>
        <v>SD1_RESET_B</v>
      </c>
    </row>
    <row r="31" spans="1:12" x14ac:dyDescent="0.25">
      <c r="A31" s="24" t="s">
        <v>4</v>
      </c>
      <c r="B31" s="34">
        <v>30</v>
      </c>
      <c r="C31" s="8" t="s">
        <v>24</v>
      </c>
      <c r="D31" s="8" t="s">
        <v>24</v>
      </c>
      <c r="E31" s="8"/>
      <c r="F31" s="8"/>
      <c r="G31" s="20"/>
      <c r="H31" s="8"/>
      <c r="J31" s="41" t="str">
        <f t="shared" si="0"/>
        <v/>
      </c>
      <c r="K31" s="20" t="str">
        <f>IF(C31&lt;&gt;DART_MX8M!C31,DART_MX8M!C31,"")</f>
        <v/>
      </c>
      <c r="L31" s="20" t="str">
        <f>IF(C31&lt;&gt;DART_MX8MP!C31,DART_MX8MP!C31,"")</f>
        <v/>
      </c>
    </row>
    <row r="32" spans="1:12" ht="30" x14ac:dyDescent="0.25">
      <c r="A32" s="24" t="s">
        <v>4</v>
      </c>
      <c r="B32" s="34">
        <v>31</v>
      </c>
      <c r="C32" s="8" t="s">
        <v>35</v>
      </c>
      <c r="D32" s="8" t="s">
        <v>35</v>
      </c>
      <c r="E32" s="8"/>
      <c r="F32" s="8"/>
      <c r="G32" s="20" t="s">
        <v>678</v>
      </c>
      <c r="H32" s="10" t="s">
        <v>686</v>
      </c>
      <c r="J32" s="41" t="str">
        <f t="shared" si="0"/>
        <v/>
      </c>
      <c r="K32" s="20" t="str">
        <f>IF(C32&lt;&gt;DART_MX8M!C32,DART_MX8M!C32,"")</f>
        <v/>
      </c>
      <c r="L32" s="20" t="str">
        <f>IF(C32&lt;&gt;DART_MX8MP!C32,DART_MX8MP!C32,"")</f>
        <v/>
      </c>
    </row>
    <row r="33" spans="1:12" x14ac:dyDescent="0.25">
      <c r="A33" s="24" t="s">
        <v>4</v>
      </c>
      <c r="B33" s="34">
        <v>32</v>
      </c>
      <c r="C33" s="8" t="s">
        <v>231</v>
      </c>
      <c r="D33" s="8" t="s">
        <v>509</v>
      </c>
      <c r="E33" s="8"/>
      <c r="F33" s="8"/>
      <c r="G33" s="20"/>
      <c r="H33" s="8" t="s">
        <v>1260</v>
      </c>
      <c r="J33" s="41" t="str">
        <f t="shared" si="0"/>
        <v>QSPIA_DATA1_1V8</v>
      </c>
      <c r="K33" s="20" t="str">
        <f>IF(C33&lt;&gt;DART_MX8M!C33,DART_MX8M!C33,"")</f>
        <v/>
      </c>
      <c r="L33" s="20" t="str">
        <f>IF(C33&lt;&gt;DART_MX8MP!C33,DART_MX8MP!C33,"")</f>
        <v/>
      </c>
    </row>
    <row r="34" spans="1:12" x14ac:dyDescent="0.25">
      <c r="A34" s="24" t="s">
        <v>4</v>
      </c>
      <c r="B34" s="34">
        <v>33</v>
      </c>
      <c r="C34" s="8" t="s">
        <v>24</v>
      </c>
      <c r="D34" s="8" t="s">
        <v>24</v>
      </c>
      <c r="E34" s="8"/>
      <c r="F34" s="8"/>
      <c r="G34" s="20"/>
      <c r="H34" s="8"/>
      <c r="J34" s="41" t="str">
        <f t="shared" ref="J34:J65" si="1">IFERROR(MID(D34,SEARCH($J$1,D34,1),IFERROR(SEARCH("/",D34,SEARCH($J$1,D34,1)),LEN(D34)+1)-SEARCH($J$1,D34,1)),"")</f>
        <v/>
      </c>
      <c r="K34" s="20" t="str">
        <f>IF(C34&lt;&gt;DART_MX8M!C34,DART_MX8M!C34,"")</f>
        <v/>
      </c>
      <c r="L34" s="20" t="str">
        <f>IF(C34&lt;&gt;DART_MX8MP!C34,DART_MX8MP!C34,"")</f>
        <v/>
      </c>
    </row>
    <row r="35" spans="1:12" x14ac:dyDescent="0.25">
      <c r="A35" s="24" t="s">
        <v>4</v>
      </c>
      <c r="B35" s="34">
        <v>34</v>
      </c>
      <c r="C35" s="8" t="s">
        <v>232</v>
      </c>
      <c r="D35" s="8" t="s">
        <v>510</v>
      </c>
      <c r="E35" s="8"/>
      <c r="F35" s="8"/>
      <c r="G35" s="20"/>
      <c r="H35" s="8" t="s">
        <v>1260</v>
      </c>
      <c r="J35" s="41" t="str">
        <f t="shared" si="1"/>
        <v>QSPIA_SS0_B_1V8</v>
      </c>
      <c r="K35" s="20" t="str">
        <f>IF(C35&lt;&gt;DART_MX8M!C35,DART_MX8M!C35,"")</f>
        <v/>
      </c>
      <c r="L35" s="20" t="str">
        <f>IF(C35&lt;&gt;DART_MX8MP!C35,DART_MX8MP!C35,"")</f>
        <v/>
      </c>
    </row>
    <row r="36" spans="1:12" x14ac:dyDescent="0.25">
      <c r="A36" s="24" t="s">
        <v>4</v>
      </c>
      <c r="B36" s="34">
        <v>35</v>
      </c>
      <c r="C36" s="8" t="s">
        <v>539</v>
      </c>
      <c r="D36" s="8" t="s">
        <v>411</v>
      </c>
      <c r="E36" s="8"/>
      <c r="F36" s="8"/>
      <c r="G36" s="20"/>
      <c r="H36" s="8"/>
      <c r="J36" s="41" t="str">
        <f t="shared" si="1"/>
        <v/>
      </c>
      <c r="K36" s="20" t="str">
        <f>IF(C36&lt;&gt;DART_MX8M!C36,DART_MX8M!C36,"")</f>
        <v>NAND_DATA07</v>
      </c>
      <c r="L36" s="20" t="str">
        <f>IF(C36&lt;&gt;DART_MX8MP!C36,DART_MX8MP!C36,"")</f>
        <v>DSI1_CLK_N</v>
      </c>
    </row>
    <row r="37" spans="1:12" x14ac:dyDescent="0.25">
      <c r="A37" s="24" t="s">
        <v>4</v>
      </c>
      <c r="B37" s="34">
        <v>36</v>
      </c>
      <c r="C37" s="8" t="s">
        <v>394</v>
      </c>
      <c r="D37" s="8" t="s">
        <v>394</v>
      </c>
      <c r="E37" s="8"/>
      <c r="F37" s="8"/>
      <c r="G37" s="20"/>
      <c r="H37" s="8"/>
      <c r="J37" s="41" t="str">
        <f t="shared" si="1"/>
        <v/>
      </c>
      <c r="K37" s="20" t="str">
        <f>IF(C37&lt;&gt;DART_MX8M!C37,DART_MX8M!C37,"")</f>
        <v>NAND_READY_B</v>
      </c>
      <c r="L37" s="20" t="str">
        <f>IF(C37&lt;&gt;DART_MX8MP!C37,DART_MX8MP!C37,"")</f>
        <v/>
      </c>
    </row>
    <row r="38" spans="1:12" x14ac:dyDescent="0.25">
      <c r="A38" s="24" t="s">
        <v>4</v>
      </c>
      <c r="B38" s="34">
        <v>37</v>
      </c>
      <c r="C38" s="8" t="s">
        <v>540</v>
      </c>
      <c r="D38" s="8" t="s">
        <v>413</v>
      </c>
      <c r="E38" s="8"/>
      <c r="F38" s="8"/>
      <c r="G38" s="20"/>
      <c r="H38" s="8"/>
      <c r="J38" s="41" t="str">
        <f t="shared" si="1"/>
        <v/>
      </c>
      <c r="K38" s="20" t="str">
        <f>IF(C38&lt;&gt;DART_MX8M!C38,DART_MX8M!C38,"")</f>
        <v>NAND_DATA06</v>
      </c>
      <c r="L38" s="20" t="str">
        <f>IF(C38&lt;&gt;DART_MX8MP!C38,DART_MX8MP!C38,"")</f>
        <v>DSI1_CLK_P</v>
      </c>
    </row>
    <row r="39" spans="1:12" x14ac:dyDescent="0.25">
      <c r="A39" s="24" t="s">
        <v>4</v>
      </c>
      <c r="B39" s="34">
        <v>38</v>
      </c>
      <c r="C39" s="8" t="s">
        <v>236</v>
      </c>
      <c r="D39" s="8" t="s">
        <v>511</v>
      </c>
      <c r="E39" s="8"/>
      <c r="F39" s="8"/>
      <c r="G39" s="20"/>
      <c r="H39" s="8" t="s">
        <v>1260</v>
      </c>
      <c r="J39" s="41" t="str">
        <f t="shared" si="1"/>
        <v>QSPIA_DQS_1V8</v>
      </c>
      <c r="K39" s="20" t="str">
        <f>IF(C39&lt;&gt;DART_MX8M!C39,DART_MX8M!C39,"")</f>
        <v/>
      </c>
      <c r="L39" s="20" t="str">
        <f>IF(C39&lt;&gt;DART_MX8MP!C39,DART_MX8MP!C39,"")</f>
        <v/>
      </c>
    </row>
    <row r="40" spans="1:12" x14ac:dyDescent="0.25">
      <c r="A40" s="24" t="s">
        <v>4</v>
      </c>
      <c r="B40" s="34">
        <v>39</v>
      </c>
      <c r="C40" s="8" t="s">
        <v>394</v>
      </c>
      <c r="D40" s="8" t="s">
        <v>394</v>
      </c>
      <c r="E40" s="8"/>
      <c r="F40" s="8"/>
      <c r="G40" s="20"/>
      <c r="H40" s="8"/>
      <c r="J40" s="41" t="str">
        <f t="shared" si="1"/>
        <v/>
      </c>
      <c r="K40" s="20" t="str">
        <f>IF(C40&lt;&gt;DART_MX8M!C40,DART_MX8M!C40,"")</f>
        <v>NAND_DATA04</v>
      </c>
      <c r="L40" s="20" t="str">
        <f>IF(C40&lt;&gt;DART_MX8MP!C40,DART_MX8MP!C40,"")</f>
        <v>DSI1_D0_N</v>
      </c>
    </row>
    <row r="41" spans="1:12" x14ac:dyDescent="0.25">
      <c r="A41" s="24" t="s">
        <v>4</v>
      </c>
      <c r="B41" s="34">
        <v>40</v>
      </c>
      <c r="C41" s="8" t="s">
        <v>238</v>
      </c>
      <c r="D41" s="8" t="s">
        <v>512</v>
      </c>
      <c r="E41" s="8"/>
      <c r="F41" s="8"/>
      <c r="G41" s="20"/>
      <c r="H41" s="8" t="s">
        <v>1260</v>
      </c>
      <c r="J41" s="41" t="str">
        <f t="shared" si="1"/>
        <v>QSPIA_SCLK_1V8</v>
      </c>
      <c r="K41" s="20" t="str">
        <f>IF(C41&lt;&gt;DART_MX8M!C41,DART_MX8M!C41,"")</f>
        <v/>
      </c>
      <c r="L41" s="20" t="str">
        <f>IF(C41&lt;&gt;DART_MX8MP!C41,DART_MX8MP!C41,"")</f>
        <v/>
      </c>
    </row>
    <row r="42" spans="1:12" x14ac:dyDescent="0.25">
      <c r="A42" s="24" t="s">
        <v>4</v>
      </c>
      <c r="B42" s="34">
        <v>41</v>
      </c>
      <c r="C42" s="8" t="s">
        <v>416</v>
      </c>
      <c r="D42" s="8" t="s">
        <v>820</v>
      </c>
      <c r="E42" s="8" t="s">
        <v>416</v>
      </c>
      <c r="F42" s="8"/>
      <c r="G42" s="20" t="s">
        <v>678</v>
      </c>
      <c r="H42" s="8" t="s">
        <v>725</v>
      </c>
      <c r="J42" s="41" t="str">
        <f t="shared" si="1"/>
        <v/>
      </c>
      <c r="K42" s="20" t="str">
        <f>IF(C42&lt;&gt;DART_MX8M!C42,DART_MX8M!C42,"")</f>
        <v>NAND_RE_B</v>
      </c>
      <c r="L42" s="20" t="str">
        <f>IF(C42&lt;&gt;DART_MX8MP!C42,DART_MX8MP!C42,"")</f>
        <v>DSI1_D0_P</v>
      </c>
    </row>
    <row r="43" spans="1:12" x14ac:dyDescent="0.25">
      <c r="A43" s="24" t="s">
        <v>4</v>
      </c>
      <c r="B43" s="34">
        <v>42</v>
      </c>
      <c r="C43" s="8" t="s">
        <v>394</v>
      </c>
      <c r="D43" s="8" t="s">
        <v>394</v>
      </c>
      <c r="E43" s="8"/>
      <c r="F43" s="8"/>
      <c r="G43" s="20"/>
      <c r="H43" s="8"/>
      <c r="J43" s="41" t="str">
        <f t="shared" si="1"/>
        <v/>
      </c>
      <c r="K43" s="20" t="str">
        <f>IF(C43&lt;&gt;DART_MX8M!C43,DART_MX8M!C43,"")</f>
        <v>NAND_WP_B</v>
      </c>
      <c r="L43" s="20" t="str">
        <f>IF(C43&lt;&gt;DART_MX8MP!C43,DART_MX8MP!C43,"")</f>
        <v>DSI1_D2_N</v>
      </c>
    </row>
    <row r="44" spans="1:12" x14ac:dyDescent="0.25">
      <c r="A44" s="24" t="s">
        <v>4</v>
      </c>
      <c r="B44" s="34">
        <v>43</v>
      </c>
      <c r="C44" s="8" t="s">
        <v>394</v>
      </c>
      <c r="D44" s="8" t="s">
        <v>394</v>
      </c>
      <c r="E44" s="8"/>
      <c r="F44" s="8"/>
      <c r="G44" s="20"/>
      <c r="H44" s="8"/>
      <c r="J44" s="41" t="str">
        <f t="shared" si="1"/>
        <v/>
      </c>
      <c r="K44" s="20" t="str">
        <f>IF(C44&lt;&gt;DART_MX8M!C44,DART_MX8M!C44,"")</f>
        <v>NAND_DATA05</v>
      </c>
      <c r="L44" s="20" t="str">
        <f>IF(C44&lt;&gt;DART_MX8MP!C44,DART_MX8MP!C44,"")</f>
        <v>DSI1_D1_N</v>
      </c>
    </row>
    <row r="45" spans="1:12" x14ac:dyDescent="0.25">
      <c r="A45" s="24" t="s">
        <v>4</v>
      </c>
      <c r="B45" s="34">
        <v>44</v>
      </c>
      <c r="C45" s="8" t="s">
        <v>394</v>
      </c>
      <c r="D45" s="8" t="s">
        <v>394</v>
      </c>
      <c r="E45" s="8"/>
      <c r="F45" s="8"/>
      <c r="G45" s="20"/>
      <c r="H45" s="8"/>
      <c r="J45" s="41" t="str">
        <f t="shared" si="1"/>
        <v/>
      </c>
      <c r="K45" s="20" t="str">
        <f>IF(C45&lt;&gt;DART_MX8M!C45,DART_MX8M!C45,"")</f>
        <v>NAND_WE_B</v>
      </c>
      <c r="L45" s="20" t="str">
        <f>IF(C45&lt;&gt;DART_MX8MP!C45,DART_MX8MP!C45,"")</f>
        <v>DSI1_D2_P</v>
      </c>
    </row>
    <row r="46" spans="1:12" x14ac:dyDescent="0.25">
      <c r="A46" s="24" t="s">
        <v>4</v>
      </c>
      <c r="B46" s="34">
        <v>45</v>
      </c>
      <c r="C46" s="8" t="s">
        <v>541</v>
      </c>
      <c r="D46" s="8" t="s">
        <v>421</v>
      </c>
      <c r="E46" s="8"/>
      <c r="F46" s="8"/>
      <c r="G46" s="20"/>
      <c r="H46" s="8"/>
      <c r="J46" s="41" t="str">
        <f t="shared" si="1"/>
        <v/>
      </c>
      <c r="K46" s="20" t="str">
        <f>IF(C46&lt;&gt;DART_MX8M!C46,DART_MX8M!C46,"")</f>
        <v>NAND_CLE</v>
      </c>
      <c r="L46" s="20" t="str">
        <f>IF(C46&lt;&gt;DART_MX8MP!C46,DART_MX8MP!C46,"")</f>
        <v>DSI1_D1_P</v>
      </c>
    </row>
    <row r="47" spans="1:12" x14ac:dyDescent="0.25">
      <c r="A47" s="24" t="s">
        <v>4</v>
      </c>
      <c r="B47" s="34">
        <v>46</v>
      </c>
      <c r="C47" s="8" t="s">
        <v>244</v>
      </c>
      <c r="D47" s="8" t="s">
        <v>513</v>
      </c>
      <c r="E47" s="8"/>
      <c r="F47" s="8"/>
      <c r="G47" s="20"/>
      <c r="H47" s="8" t="s">
        <v>1260</v>
      </c>
      <c r="J47" s="41" t="str">
        <f t="shared" si="1"/>
        <v>QSPIA_DATA3_1V8</v>
      </c>
      <c r="K47" s="20" t="str">
        <f>IF(C47&lt;&gt;DART_MX8M!C47,DART_MX8M!C47,"")</f>
        <v/>
      </c>
      <c r="L47" s="20" t="str">
        <f>IF(C47&lt;&gt;DART_MX8MP!C47,DART_MX8MP!C47,"")</f>
        <v/>
      </c>
    </row>
    <row r="48" spans="1:12" x14ac:dyDescent="0.25">
      <c r="A48" s="24" t="s">
        <v>4</v>
      </c>
      <c r="B48" s="34">
        <v>47</v>
      </c>
      <c r="C48" s="8" t="s">
        <v>542</v>
      </c>
      <c r="D48" s="8" t="s">
        <v>423</v>
      </c>
      <c r="E48" s="8"/>
      <c r="F48" s="8"/>
      <c r="G48" s="20"/>
      <c r="H48" s="8"/>
      <c r="J48" s="41" t="str">
        <f t="shared" si="1"/>
        <v/>
      </c>
      <c r="K48" s="20" t="str">
        <f>IF(C48&lt;&gt;DART_MX8M!C48,DART_MX8M!C48,"")</f>
        <v>NAND_CE2_B</v>
      </c>
      <c r="L48" s="20" t="str">
        <f>IF(C48&lt;&gt;DART_MX8MP!C48,DART_MX8MP!C48,"")</f>
        <v>GPIO1_IO09</v>
      </c>
    </row>
    <row r="49" spans="1:12" x14ac:dyDescent="0.25">
      <c r="A49" s="24" t="s">
        <v>4</v>
      </c>
      <c r="B49" s="34">
        <v>48</v>
      </c>
      <c r="C49" s="8" t="s">
        <v>246</v>
      </c>
      <c r="D49" s="8" t="s">
        <v>514</v>
      </c>
      <c r="E49" s="8"/>
      <c r="F49" s="8"/>
      <c r="G49" s="20"/>
      <c r="H49" s="8" t="s">
        <v>1260</v>
      </c>
      <c r="J49" s="41" t="str">
        <f t="shared" si="1"/>
        <v>QSPIA_DATA0_1V8</v>
      </c>
      <c r="K49" s="20" t="str">
        <f>IF(C49&lt;&gt;DART_MX8M!C49,DART_MX8M!C49,"")</f>
        <v/>
      </c>
      <c r="L49" s="20" t="str">
        <f>IF(C49&lt;&gt;DART_MX8MP!C49,DART_MX8MP!C49,"")</f>
        <v/>
      </c>
    </row>
    <row r="50" spans="1:12" x14ac:dyDescent="0.25">
      <c r="A50" s="24" t="s">
        <v>4</v>
      </c>
      <c r="B50" s="34">
        <v>49</v>
      </c>
      <c r="C50" s="8" t="s">
        <v>24</v>
      </c>
      <c r="D50" s="8" t="s">
        <v>24</v>
      </c>
      <c r="E50" s="8"/>
      <c r="F50" s="8"/>
      <c r="G50" s="20"/>
      <c r="H50" s="8"/>
      <c r="J50" s="41" t="str">
        <f t="shared" si="1"/>
        <v/>
      </c>
      <c r="K50" s="20" t="str">
        <f>IF(C50&lt;&gt;DART_MX8M!C50,DART_MX8M!C50,"")</f>
        <v/>
      </c>
      <c r="L50" s="20" t="str">
        <f>IF(C50&lt;&gt;DART_MX8MP!C50,DART_MX8MP!C50,"")</f>
        <v/>
      </c>
    </row>
    <row r="51" spans="1:12" x14ac:dyDescent="0.25">
      <c r="A51" s="24" t="s">
        <v>4</v>
      </c>
      <c r="B51" s="34">
        <v>50</v>
      </c>
      <c r="C51" s="8" t="s">
        <v>247</v>
      </c>
      <c r="D51" s="8" t="s">
        <v>515</v>
      </c>
      <c r="E51" s="8"/>
      <c r="F51" s="8"/>
      <c r="G51" s="20"/>
      <c r="H51" s="8" t="s">
        <v>1260</v>
      </c>
      <c r="J51" s="41" t="str">
        <f t="shared" si="1"/>
        <v>QSPIA_DATA2_1V8</v>
      </c>
      <c r="K51" s="20" t="str">
        <f>IF(C51&lt;&gt;DART_MX8M!C51,DART_MX8M!C51,"")</f>
        <v/>
      </c>
      <c r="L51" s="20" t="str">
        <f>IF(C51&lt;&gt;DART_MX8MP!C51,DART_MX8MP!C51,"")</f>
        <v/>
      </c>
    </row>
    <row r="52" spans="1:12" x14ac:dyDescent="0.25">
      <c r="A52" s="24" t="s">
        <v>4</v>
      </c>
      <c r="B52" s="34">
        <v>51</v>
      </c>
      <c r="C52" s="8" t="s">
        <v>425</v>
      </c>
      <c r="D52" s="8" t="s">
        <v>425</v>
      </c>
      <c r="E52" s="8"/>
      <c r="F52" s="8"/>
      <c r="G52" s="20"/>
      <c r="H52" s="10" t="s">
        <v>719</v>
      </c>
      <c r="J52" s="41" t="str">
        <f t="shared" si="1"/>
        <v/>
      </c>
      <c r="K52" s="20" t="str">
        <f>IF(C52&lt;&gt;DART_MX8M!C52,DART_MX8M!C52,"")</f>
        <v/>
      </c>
      <c r="L52" s="20" t="str">
        <f>IF(C52&lt;&gt;DART_MX8MP!C52,DART_MX8MP!C52,"")</f>
        <v/>
      </c>
    </row>
    <row r="53" spans="1:12" x14ac:dyDescent="0.25">
      <c r="A53" s="24" t="s">
        <v>4</v>
      </c>
      <c r="B53" s="34">
        <v>52</v>
      </c>
      <c r="C53" s="8" t="s">
        <v>24</v>
      </c>
      <c r="D53" s="8" t="s">
        <v>24</v>
      </c>
      <c r="E53" s="8"/>
      <c r="F53" s="8"/>
      <c r="G53" s="20"/>
      <c r="H53" s="8"/>
      <c r="J53" s="41" t="str">
        <f t="shared" si="1"/>
        <v/>
      </c>
      <c r="K53" s="20" t="str">
        <f>IF(C53&lt;&gt;DART_MX8M!C53,DART_MX8M!C53,"")</f>
        <v/>
      </c>
      <c r="L53" s="20" t="str">
        <f>IF(C53&lt;&gt;DART_MX8MP!C53,DART_MX8MP!C53,"")</f>
        <v/>
      </c>
    </row>
    <row r="54" spans="1:12" x14ac:dyDescent="0.25">
      <c r="A54" s="24" t="s">
        <v>4</v>
      </c>
      <c r="B54" s="34">
        <v>53</v>
      </c>
      <c r="C54" s="8" t="s">
        <v>426</v>
      </c>
      <c r="D54" s="8" t="s">
        <v>426</v>
      </c>
      <c r="E54" s="8"/>
      <c r="F54" s="8"/>
      <c r="G54" s="20"/>
      <c r="H54" s="8" t="s">
        <v>688</v>
      </c>
      <c r="J54" s="41" t="str">
        <f t="shared" si="1"/>
        <v/>
      </c>
      <c r="K54" s="20" t="str">
        <f>IF(C54&lt;&gt;DART_MX8M!C54,DART_MX8M!C54,"")</f>
        <v/>
      </c>
      <c r="L54" s="20" t="str">
        <f>IF(C54&lt;&gt;DART_MX8MP!C54,DART_MX8MP!C54,"")</f>
        <v/>
      </c>
    </row>
    <row r="55" spans="1:12" x14ac:dyDescent="0.25">
      <c r="A55" s="24" t="s">
        <v>4</v>
      </c>
      <c r="B55" s="34">
        <v>54</v>
      </c>
      <c r="C55" s="8" t="s">
        <v>394</v>
      </c>
      <c r="D55" s="8" t="s">
        <v>394</v>
      </c>
      <c r="E55" s="8"/>
      <c r="F55" s="8"/>
      <c r="G55" s="20"/>
      <c r="H55" s="10"/>
      <c r="J55" s="41" t="str">
        <f t="shared" si="1"/>
        <v/>
      </c>
      <c r="K55" s="20" t="str">
        <f>IF(C55&lt;&gt;DART_MX8M!C55,DART_MX8M!C55,"")</f>
        <v>PCIE2_REF_CLK_N</v>
      </c>
      <c r="L55" s="20" t="str">
        <f>IF(C55&lt;&gt;DART_MX8MP!C55,DART_MX8MP!C55,"")</f>
        <v/>
      </c>
    </row>
    <row r="56" spans="1:12" x14ac:dyDescent="0.25">
      <c r="A56" s="24" t="s">
        <v>4</v>
      </c>
      <c r="B56" s="34">
        <v>55</v>
      </c>
      <c r="C56" s="8" t="s">
        <v>24</v>
      </c>
      <c r="D56" s="8" t="s">
        <v>24</v>
      </c>
      <c r="E56" s="8"/>
      <c r="F56" s="8"/>
      <c r="G56" s="20"/>
      <c r="H56" s="8"/>
      <c r="J56" s="41" t="str">
        <f t="shared" si="1"/>
        <v/>
      </c>
      <c r="K56" s="20" t="str">
        <f>IF(C56&lt;&gt;DART_MX8M!C56,DART_MX8M!C56,"")</f>
        <v/>
      </c>
      <c r="L56" s="20" t="str">
        <f>IF(C56&lt;&gt;DART_MX8MP!C56,DART_MX8MP!C56,"")</f>
        <v/>
      </c>
    </row>
    <row r="57" spans="1:12" x14ac:dyDescent="0.25">
      <c r="A57" s="24" t="s">
        <v>4</v>
      </c>
      <c r="B57" s="34">
        <v>56</v>
      </c>
      <c r="C57" s="8" t="s">
        <v>394</v>
      </c>
      <c r="D57" s="8" t="s">
        <v>394</v>
      </c>
      <c r="E57" s="8"/>
      <c r="F57" s="8"/>
      <c r="G57" s="20"/>
      <c r="H57" s="8"/>
      <c r="J57" s="41" t="str">
        <f t="shared" si="1"/>
        <v/>
      </c>
      <c r="K57" s="20" t="str">
        <f>IF(C57&lt;&gt;DART_MX8M!C57,DART_MX8M!C57,"")</f>
        <v>PCIE2_REF_CLK_P</v>
      </c>
      <c r="L57" s="20" t="str">
        <f>IF(C57&lt;&gt;DART_MX8MP!C57,DART_MX8MP!C57,"")</f>
        <v/>
      </c>
    </row>
    <row r="58" spans="1:12" x14ac:dyDescent="0.25">
      <c r="A58" s="24" t="s">
        <v>4</v>
      </c>
      <c r="B58" s="34">
        <v>57</v>
      </c>
      <c r="C58" s="8" t="s">
        <v>427</v>
      </c>
      <c r="D58" s="8" t="s">
        <v>427</v>
      </c>
      <c r="E58" s="8"/>
      <c r="F58" s="8"/>
      <c r="G58" s="20"/>
      <c r="H58" s="8"/>
      <c r="J58" s="41" t="str">
        <f t="shared" si="1"/>
        <v/>
      </c>
      <c r="K58" s="20" t="str">
        <f>IF(C58&lt;&gt;DART_MX8M!C58,DART_MX8M!C58,"")</f>
        <v/>
      </c>
      <c r="L58" s="20" t="str">
        <f>IF(C58&lt;&gt;DART_MX8MP!C58,DART_MX8MP!C58,"")</f>
        <v/>
      </c>
    </row>
    <row r="59" spans="1:12" x14ac:dyDescent="0.25">
      <c r="A59" s="24" t="s">
        <v>4</v>
      </c>
      <c r="B59" s="34">
        <v>58</v>
      </c>
      <c r="C59" s="8" t="s">
        <v>24</v>
      </c>
      <c r="D59" s="8" t="s">
        <v>24</v>
      </c>
      <c r="E59" s="8"/>
      <c r="F59" s="8"/>
      <c r="G59" s="20"/>
      <c r="H59" s="8"/>
      <c r="J59" s="41" t="str">
        <f t="shared" si="1"/>
        <v/>
      </c>
      <c r="K59" s="20" t="str">
        <f>IF(C59&lt;&gt;DART_MX8M!C59,DART_MX8M!C59,"")</f>
        <v/>
      </c>
      <c r="L59" s="20" t="str">
        <f>IF(C59&lt;&gt;DART_MX8MP!C59,DART_MX8MP!C59,"")</f>
        <v/>
      </c>
    </row>
    <row r="60" spans="1:12" x14ac:dyDescent="0.25">
      <c r="A60" s="24" t="s">
        <v>4</v>
      </c>
      <c r="B60" s="34">
        <v>59</v>
      </c>
      <c r="C60" s="8" t="s">
        <v>428</v>
      </c>
      <c r="D60" s="8" t="s">
        <v>428</v>
      </c>
      <c r="E60" s="8"/>
      <c r="F60" s="8"/>
      <c r="G60" s="20"/>
      <c r="H60" s="8"/>
      <c r="J60" s="41" t="str">
        <f t="shared" si="1"/>
        <v/>
      </c>
      <c r="K60" s="20" t="str">
        <f>IF(C60&lt;&gt;DART_MX8M!C60,DART_MX8M!C60,"")</f>
        <v/>
      </c>
      <c r="L60" s="20" t="str">
        <f>IF(C60&lt;&gt;DART_MX8MP!C60,DART_MX8MP!C60,"")</f>
        <v/>
      </c>
    </row>
    <row r="61" spans="1:12" x14ac:dyDescent="0.25">
      <c r="A61" s="24" t="s">
        <v>4</v>
      </c>
      <c r="B61" s="34">
        <v>60</v>
      </c>
      <c r="C61" s="8" t="s">
        <v>429</v>
      </c>
      <c r="D61" s="8" t="s">
        <v>429</v>
      </c>
      <c r="E61" s="8"/>
      <c r="F61" s="8"/>
      <c r="G61" s="20"/>
      <c r="H61" s="8"/>
      <c r="J61" s="41" t="str">
        <f t="shared" si="1"/>
        <v/>
      </c>
      <c r="K61" s="20" t="str">
        <f>IF(C61&lt;&gt;DART_MX8M!C61,DART_MX8M!C61,"")</f>
        <v/>
      </c>
      <c r="L61" s="20" t="str">
        <f>IF(C61&lt;&gt;DART_MX8MP!C61,DART_MX8MP!C61,"")</f>
        <v/>
      </c>
    </row>
    <row r="62" spans="1:12" x14ac:dyDescent="0.25">
      <c r="A62" s="24" t="s">
        <v>4</v>
      </c>
      <c r="B62" s="34">
        <v>61</v>
      </c>
      <c r="C62" s="8" t="s">
        <v>24</v>
      </c>
      <c r="D62" s="8" t="s">
        <v>24</v>
      </c>
      <c r="E62" s="8"/>
      <c r="F62" s="8"/>
      <c r="G62" s="20"/>
      <c r="H62" s="8"/>
      <c r="J62" s="41" t="str">
        <f t="shared" si="1"/>
        <v/>
      </c>
      <c r="K62" s="20" t="str">
        <f>IF(C62&lt;&gt;DART_MX8M!C62,DART_MX8M!C62,"")</f>
        <v/>
      </c>
      <c r="L62" s="20" t="str">
        <f>IF(C62&lt;&gt;DART_MX8MP!C62,DART_MX8MP!C62,"")</f>
        <v/>
      </c>
    </row>
    <row r="63" spans="1:12" x14ac:dyDescent="0.25">
      <c r="A63" s="24" t="s">
        <v>4</v>
      </c>
      <c r="B63" s="34">
        <v>62</v>
      </c>
      <c r="C63" s="8" t="s">
        <v>430</v>
      </c>
      <c r="D63" s="8" t="s">
        <v>430</v>
      </c>
      <c r="E63" s="8"/>
      <c r="F63" s="8"/>
      <c r="G63" s="20"/>
      <c r="H63" s="8"/>
      <c r="J63" s="41" t="str">
        <f t="shared" si="1"/>
        <v/>
      </c>
      <c r="K63" s="20" t="str">
        <f>IF(C63&lt;&gt;DART_MX8M!C63,DART_MX8M!C63,"")</f>
        <v/>
      </c>
      <c r="L63" s="20" t="str">
        <f>IF(C63&lt;&gt;DART_MX8MP!C63,DART_MX8MP!C63,"")</f>
        <v/>
      </c>
    </row>
    <row r="64" spans="1:12" x14ac:dyDescent="0.25">
      <c r="A64" s="24" t="s">
        <v>4</v>
      </c>
      <c r="B64" s="34">
        <v>63</v>
      </c>
      <c r="C64" s="8" t="s">
        <v>394</v>
      </c>
      <c r="D64" s="8" t="s">
        <v>394</v>
      </c>
      <c r="E64" s="8"/>
      <c r="F64" s="8"/>
      <c r="G64" s="20"/>
      <c r="H64" s="8"/>
      <c r="J64" s="41" t="str">
        <f t="shared" si="1"/>
        <v/>
      </c>
      <c r="K64" s="20" t="str">
        <f>IF(C64&lt;&gt;DART_MX8M!C64,DART_MX8M!C64,"")</f>
        <v>PCIE2_RX_N</v>
      </c>
      <c r="L64" s="20" t="str">
        <f>IF(C64&lt;&gt;DART_MX8MP!C64,DART_MX8MP!C64,"")</f>
        <v/>
      </c>
    </row>
    <row r="65" spans="1:12" x14ac:dyDescent="0.25">
      <c r="A65" s="24" t="s">
        <v>4</v>
      </c>
      <c r="B65" s="34">
        <v>64</v>
      </c>
      <c r="C65" s="8" t="s">
        <v>24</v>
      </c>
      <c r="D65" s="8" t="s">
        <v>24</v>
      </c>
      <c r="E65" s="8"/>
      <c r="F65" s="8"/>
      <c r="G65" s="20"/>
      <c r="H65" s="8"/>
      <c r="J65" s="41" t="str">
        <f t="shared" si="1"/>
        <v/>
      </c>
      <c r="K65" s="20" t="str">
        <f>IF(C65&lt;&gt;DART_MX8M!C65,DART_MX8M!C65,"")</f>
        <v/>
      </c>
      <c r="L65" s="20" t="str">
        <f>IF(C65&lt;&gt;DART_MX8MP!C65,DART_MX8MP!C65,"")</f>
        <v/>
      </c>
    </row>
    <row r="66" spans="1:12" x14ac:dyDescent="0.25">
      <c r="A66" s="24" t="s">
        <v>4</v>
      </c>
      <c r="B66" s="34">
        <v>65</v>
      </c>
      <c r="C66" s="8" t="s">
        <v>394</v>
      </c>
      <c r="D66" s="8" t="s">
        <v>394</v>
      </c>
      <c r="E66" s="8"/>
      <c r="F66" s="8"/>
      <c r="G66" s="20"/>
      <c r="H66" s="8"/>
      <c r="J66" s="41" t="str">
        <f t="shared" ref="J66:J129" si="2">IFERROR(MID(D66,SEARCH($J$1,D66,1),IFERROR(SEARCH("/",D66,SEARCH($J$1,D66,1)),LEN(D66)+1)-SEARCH($J$1,D66,1)),"")</f>
        <v/>
      </c>
      <c r="K66" s="20" t="str">
        <f>IF(C66&lt;&gt;DART_MX8M!C66,DART_MX8M!C66,"")</f>
        <v>PCIE2_RX_P</v>
      </c>
      <c r="L66" s="20" t="str">
        <f>IF(C66&lt;&gt;DART_MX8MP!C66,DART_MX8MP!C66,"")</f>
        <v/>
      </c>
    </row>
    <row r="67" spans="1:12" x14ac:dyDescent="0.25">
      <c r="A67" s="24" t="s">
        <v>4</v>
      </c>
      <c r="B67" s="34">
        <v>66</v>
      </c>
      <c r="C67" s="8" t="s">
        <v>394</v>
      </c>
      <c r="D67" s="8" t="s">
        <v>394</v>
      </c>
      <c r="E67" s="8"/>
      <c r="F67" s="8"/>
      <c r="G67" s="20"/>
      <c r="H67" s="8"/>
      <c r="J67" s="41" t="str">
        <f t="shared" si="2"/>
        <v/>
      </c>
      <c r="K67" s="20" t="str">
        <f>IF(C67&lt;&gt;DART_MX8M!C67,DART_MX8M!C67,"")</f>
        <v>PCIE2_TX_N</v>
      </c>
      <c r="L67" s="20" t="str">
        <f>IF(C67&lt;&gt;DART_MX8MP!C67,DART_MX8MP!C67,"")</f>
        <v>DSI1_D3_N</v>
      </c>
    </row>
    <row r="68" spans="1:12" x14ac:dyDescent="0.25">
      <c r="A68" s="24" t="s">
        <v>4</v>
      </c>
      <c r="B68" s="34">
        <v>67</v>
      </c>
      <c r="C68" s="8" t="s">
        <v>24</v>
      </c>
      <c r="D68" s="8" t="s">
        <v>24</v>
      </c>
      <c r="E68" s="8"/>
      <c r="F68" s="8"/>
      <c r="G68" s="20"/>
      <c r="H68" s="8"/>
      <c r="J68" s="41" t="str">
        <f t="shared" si="2"/>
        <v/>
      </c>
      <c r="K68" s="20" t="str">
        <f>IF(C68&lt;&gt;DART_MX8M!C68,DART_MX8M!C68,"")</f>
        <v/>
      </c>
      <c r="L68" s="20" t="str">
        <f>IF(C68&lt;&gt;DART_MX8MP!C68,DART_MX8MP!C68,"")</f>
        <v/>
      </c>
    </row>
    <row r="69" spans="1:12" x14ac:dyDescent="0.25">
      <c r="A69" s="24" t="s">
        <v>4</v>
      </c>
      <c r="B69" s="34">
        <v>68</v>
      </c>
      <c r="C69" s="8" t="s">
        <v>394</v>
      </c>
      <c r="D69" s="8" t="s">
        <v>394</v>
      </c>
      <c r="E69" s="8"/>
      <c r="F69" s="8"/>
      <c r="G69" s="20"/>
      <c r="H69" s="8"/>
      <c r="J69" s="41" t="str">
        <f t="shared" si="2"/>
        <v/>
      </c>
      <c r="K69" s="20" t="str">
        <f>IF(C69&lt;&gt;DART_MX8M!C69,DART_MX8M!C69,"")</f>
        <v>PCIE2_TX_P</v>
      </c>
      <c r="L69" s="20" t="str">
        <f>IF(C69&lt;&gt;DART_MX8MP!C69,DART_MX8MP!C69,"")</f>
        <v>DSI1_D3_P</v>
      </c>
    </row>
    <row r="70" spans="1:12" x14ac:dyDescent="0.25">
      <c r="A70" s="24" t="s">
        <v>4</v>
      </c>
      <c r="B70" s="34">
        <v>69</v>
      </c>
      <c r="C70" s="8" t="s">
        <v>433</v>
      </c>
      <c r="D70" s="8" t="s">
        <v>433</v>
      </c>
      <c r="E70" s="8"/>
      <c r="F70" s="8"/>
      <c r="G70" s="20"/>
      <c r="H70" s="8" t="s">
        <v>690</v>
      </c>
      <c r="J70" s="41" t="str">
        <f t="shared" si="2"/>
        <v/>
      </c>
      <c r="K70" s="20" t="str">
        <f>IF(C70&lt;&gt;DART_MX8M!C70,DART_MX8M!C70,"")</f>
        <v/>
      </c>
      <c r="L70" s="20" t="str">
        <f>IF(C70&lt;&gt;DART_MX8MP!C70,DART_MX8MP!C70,"")</f>
        <v/>
      </c>
    </row>
    <row r="71" spans="1:12" x14ac:dyDescent="0.25">
      <c r="A71" s="24" t="s">
        <v>4</v>
      </c>
      <c r="B71" s="34">
        <v>70</v>
      </c>
      <c r="C71" s="8" t="s">
        <v>24</v>
      </c>
      <c r="D71" s="8" t="s">
        <v>24</v>
      </c>
      <c r="E71" s="8"/>
      <c r="F71" s="8"/>
      <c r="G71" s="20"/>
      <c r="H71" s="8"/>
      <c r="J71" s="41" t="str">
        <f t="shared" si="2"/>
        <v/>
      </c>
      <c r="K71" s="20" t="str">
        <f>IF(C71&lt;&gt;DART_MX8M!C71,DART_MX8M!C71,"")</f>
        <v/>
      </c>
      <c r="L71" s="20" t="str">
        <f>IF(C71&lt;&gt;DART_MX8MP!C71,DART_MX8MP!C71,"")</f>
        <v/>
      </c>
    </row>
    <row r="72" spans="1:12" x14ac:dyDescent="0.25">
      <c r="A72" s="24" t="s">
        <v>4</v>
      </c>
      <c r="B72" s="34">
        <v>71</v>
      </c>
      <c r="C72" s="8" t="s">
        <v>434</v>
      </c>
      <c r="D72" s="8" t="s">
        <v>434</v>
      </c>
      <c r="E72" s="8"/>
      <c r="F72" s="8"/>
      <c r="G72" s="20"/>
      <c r="H72" s="8" t="s">
        <v>690</v>
      </c>
      <c r="J72" s="41" t="str">
        <f t="shared" si="2"/>
        <v/>
      </c>
      <c r="K72" s="20" t="str">
        <f>IF(C72&lt;&gt;DART_MX8M!C72,DART_MX8M!C72,"")</f>
        <v/>
      </c>
      <c r="L72" s="20" t="str">
        <f>IF(C72&lt;&gt;DART_MX8MP!C72,DART_MX8MP!C72,"")</f>
        <v/>
      </c>
    </row>
    <row r="73" spans="1:12" x14ac:dyDescent="0.25">
      <c r="A73" s="24" t="s">
        <v>4</v>
      </c>
      <c r="B73" s="34">
        <v>72</v>
      </c>
      <c r="C73" s="8" t="s">
        <v>394</v>
      </c>
      <c r="D73" s="8" t="s">
        <v>394</v>
      </c>
      <c r="E73" s="8"/>
      <c r="F73" s="8"/>
      <c r="G73" s="20"/>
      <c r="H73" s="8"/>
      <c r="J73" s="41" t="str">
        <f t="shared" si="2"/>
        <v/>
      </c>
      <c r="K73" s="20" t="str">
        <f>IF(C73&lt;&gt;DART_MX8M!C73,DART_MX8M!C73,"")</f>
        <v>EN_VBAT_3V3</v>
      </c>
      <c r="L73" s="20" t="str">
        <f>IF(C73&lt;&gt;DART_MX8MP!C73,DART_MX8MP!C73,"")</f>
        <v>BOOT_MODE3</v>
      </c>
    </row>
    <row r="74" spans="1:12" x14ac:dyDescent="0.25">
      <c r="A74" s="24" t="s">
        <v>4</v>
      </c>
      <c r="B74" s="34">
        <v>73</v>
      </c>
      <c r="C74" s="8" t="s">
        <v>436</v>
      </c>
      <c r="D74" s="8" t="s">
        <v>436</v>
      </c>
      <c r="E74" s="8"/>
      <c r="F74" s="8"/>
      <c r="G74" s="20"/>
      <c r="H74" s="8" t="s">
        <v>690</v>
      </c>
      <c r="J74" s="41" t="str">
        <f t="shared" si="2"/>
        <v/>
      </c>
      <c r="K74" s="20" t="str">
        <f>IF(C74&lt;&gt;DART_MX8M!C74,DART_MX8M!C74,"")</f>
        <v/>
      </c>
      <c r="L74" s="20" t="str">
        <f>IF(C74&lt;&gt;DART_MX8MP!C74,DART_MX8MP!C74,"")</f>
        <v/>
      </c>
    </row>
    <row r="75" spans="1:12" ht="30" x14ac:dyDescent="0.25">
      <c r="A75" s="24" t="s">
        <v>4</v>
      </c>
      <c r="B75" s="34">
        <v>74</v>
      </c>
      <c r="C75" s="8" t="s">
        <v>248</v>
      </c>
      <c r="D75" s="8" t="s">
        <v>69</v>
      </c>
      <c r="E75" s="8"/>
      <c r="F75" s="8"/>
      <c r="G75" s="20"/>
      <c r="H75" s="10" t="s">
        <v>685</v>
      </c>
      <c r="J75" s="41" t="str">
        <f t="shared" si="2"/>
        <v/>
      </c>
      <c r="K75" s="20" t="str">
        <f>IF(C75&lt;&gt;DART_MX8M!C75,DART_MX8M!C75,"")</f>
        <v/>
      </c>
      <c r="L75" s="20" t="str">
        <f>IF(C75&lt;&gt;DART_MX8MP!C75,DART_MX8MP!C75,"")</f>
        <v/>
      </c>
    </row>
    <row r="76" spans="1:12" x14ac:dyDescent="0.25">
      <c r="A76" s="24" t="s">
        <v>4</v>
      </c>
      <c r="B76" s="34">
        <v>75</v>
      </c>
      <c r="C76" s="8" t="s">
        <v>437</v>
      </c>
      <c r="D76" s="8" t="s">
        <v>437</v>
      </c>
      <c r="E76" s="8"/>
      <c r="F76" s="8"/>
      <c r="G76" s="20"/>
      <c r="H76" s="8" t="s">
        <v>690</v>
      </c>
      <c r="J76" s="41" t="str">
        <f t="shared" si="2"/>
        <v/>
      </c>
      <c r="K76" s="20" t="str">
        <f>IF(C76&lt;&gt;DART_MX8M!C76,DART_MX8M!C76,"")</f>
        <v/>
      </c>
      <c r="L76" s="20" t="str">
        <f>IF(C76&lt;&gt;DART_MX8MP!C76,DART_MX8MP!C76,"")</f>
        <v/>
      </c>
    </row>
    <row r="77" spans="1:12" x14ac:dyDescent="0.25">
      <c r="A77" s="24" t="s">
        <v>4</v>
      </c>
      <c r="B77" s="34">
        <v>76</v>
      </c>
      <c r="C77" s="8" t="s">
        <v>24</v>
      </c>
      <c r="D77" s="8" t="s">
        <v>24</v>
      </c>
      <c r="E77" s="8"/>
      <c r="F77" s="8"/>
      <c r="G77" s="20"/>
      <c r="H77" s="8"/>
      <c r="J77" s="41" t="str">
        <f t="shared" si="2"/>
        <v/>
      </c>
      <c r="K77" s="20" t="str">
        <f>IF(C77&lt;&gt;DART_MX8M!C77,DART_MX8M!C77,"")</f>
        <v/>
      </c>
      <c r="L77" s="20" t="str">
        <f>IF(C77&lt;&gt;DART_MX8MP!C77,DART_MX8MP!C77,"")</f>
        <v/>
      </c>
    </row>
    <row r="78" spans="1:12" x14ac:dyDescent="0.25">
      <c r="A78" s="24" t="s">
        <v>4</v>
      </c>
      <c r="B78" s="34">
        <v>77</v>
      </c>
      <c r="C78" s="8" t="s">
        <v>438</v>
      </c>
      <c r="D78" s="8" t="s">
        <v>438</v>
      </c>
      <c r="E78" s="8"/>
      <c r="F78" s="8"/>
      <c r="G78" s="20"/>
      <c r="H78" s="8" t="s">
        <v>690</v>
      </c>
      <c r="J78" s="41" t="str">
        <f t="shared" si="2"/>
        <v/>
      </c>
      <c r="K78" s="20" t="str">
        <f>IF(C78&lt;&gt;DART_MX8M!C78,DART_MX8M!C78,"")</f>
        <v/>
      </c>
      <c r="L78" s="20" t="str">
        <f>IF(C78&lt;&gt;DART_MX8MP!C78,DART_MX8MP!C78,"")</f>
        <v/>
      </c>
    </row>
    <row r="79" spans="1:12" x14ac:dyDescent="0.25">
      <c r="A79" s="24" t="s">
        <v>4</v>
      </c>
      <c r="B79" s="34">
        <v>78</v>
      </c>
      <c r="C79" s="8" t="s">
        <v>249</v>
      </c>
      <c r="D79" s="8" t="s">
        <v>72</v>
      </c>
      <c r="E79" s="8"/>
      <c r="F79" s="8"/>
      <c r="G79" s="20"/>
      <c r="H79" s="10" t="s">
        <v>684</v>
      </c>
      <c r="J79" s="41" t="str">
        <f t="shared" si="2"/>
        <v/>
      </c>
      <c r="K79" s="20" t="str">
        <f>IF(C79&lt;&gt;DART_MX8M!C79,DART_MX8M!C79,"")</f>
        <v/>
      </c>
      <c r="L79" s="20" t="str">
        <f>IF(C79&lt;&gt;DART_MX8MP!C79,DART_MX8MP!C79,"")</f>
        <v/>
      </c>
    </row>
    <row r="80" spans="1:12" x14ac:dyDescent="0.25">
      <c r="A80" s="24" t="s">
        <v>4</v>
      </c>
      <c r="B80" s="34">
        <v>79</v>
      </c>
      <c r="C80" s="8" t="s">
        <v>439</v>
      </c>
      <c r="D80" s="8" t="s">
        <v>439</v>
      </c>
      <c r="E80" s="8"/>
      <c r="F80" s="8"/>
      <c r="G80" s="20"/>
      <c r="H80" s="8" t="s">
        <v>690</v>
      </c>
      <c r="J80" s="41" t="str">
        <f t="shared" si="2"/>
        <v/>
      </c>
      <c r="K80" s="20" t="str">
        <f>IF(C80&lt;&gt;DART_MX8M!C80,DART_MX8M!C80,"")</f>
        <v/>
      </c>
      <c r="L80" s="20" t="str">
        <f>IF(C80&lt;&gt;DART_MX8MP!C80,DART_MX8MP!C80,"")</f>
        <v/>
      </c>
    </row>
    <row r="81" spans="1:12" x14ac:dyDescent="0.25">
      <c r="A81" s="24" t="s">
        <v>4</v>
      </c>
      <c r="B81" s="34">
        <v>80</v>
      </c>
      <c r="C81" s="8" t="s">
        <v>250</v>
      </c>
      <c r="D81" s="8" t="s">
        <v>74</v>
      </c>
      <c r="E81" s="8"/>
      <c r="F81" s="8"/>
      <c r="G81" s="20"/>
      <c r="H81" s="10" t="s">
        <v>684</v>
      </c>
      <c r="J81" s="41" t="str">
        <f t="shared" si="2"/>
        <v/>
      </c>
      <c r="K81" s="20" t="str">
        <f>IF(C81&lt;&gt;DART_MX8M!C81,DART_MX8M!C81,"")</f>
        <v/>
      </c>
      <c r="L81" s="20" t="str">
        <f>IF(C81&lt;&gt;DART_MX8MP!C81,DART_MX8MP!C81,"")</f>
        <v/>
      </c>
    </row>
    <row r="82" spans="1:12" x14ac:dyDescent="0.25">
      <c r="A82" s="24" t="s">
        <v>4</v>
      </c>
      <c r="B82" s="34">
        <v>81</v>
      </c>
      <c r="C82" s="8" t="s">
        <v>440</v>
      </c>
      <c r="D82" s="8" t="s">
        <v>440</v>
      </c>
      <c r="E82" s="8"/>
      <c r="F82" s="8"/>
      <c r="G82" s="20"/>
      <c r="H82" s="8" t="s">
        <v>690</v>
      </c>
      <c r="J82" s="41" t="str">
        <f t="shared" si="2"/>
        <v/>
      </c>
      <c r="K82" s="20" t="str">
        <f>IF(C82&lt;&gt;DART_MX8M!C82,DART_MX8M!C82,"")</f>
        <v/>
      </c>
      <c r="L82" s="20" t="str">
        <f>IF(C82&lt;&gt;DART_MX8MP!C82,DART_MX8MP!C82,"")</f>
        <v/>
      </c>
    </row>
    <row r="83" spans="1:12" x14ac:dyDescent="0.25">
      <c r="A83" s="24" t="s">
        <v>4</v>
      </c>
      <c r="B83" s="34">
        <v>82</v>
      </c>
      <c r="C83" s="8" t="s">
        <v>251</v>
      </c>
      <c r="D83" s="8" t="s">
        <v>76</v>
      </c>
      <c r="E83" s="8"/>
      <c r="F83" s="8"/>
      <c r="G83" s="20"/>
      <c r="H83" s="10" t="s">
        <v>684</v>
      </c>
      <c r="J83" s="41" t="str">
        <f t="shared" si="2"/>
        <v/>
      </c>
      <c r="K83" s="20" t="str">
        <f>IF(C83&lt;&gt;DART_MX8M!C83,DART_MX8M!C83,"")</f>
        <v/>
      </c>
      <c r="L83" s="20" t="str">
        <f>IF(C83&lt;&gt;DART_MX8MP!C83,DART_MX8MP!C83,"")</f>
        <v/>
      </c>
    </row>
    <row r="84" spans="1:12" x14ac:dyDescent="0.25">
      <c r="A84" s="24" t="s">
        <v>4</v>
      </c>
      <c r="B84" s="34">
        <v>83</v>
      </c>
      <c r="C84" s="8" t="s">
        <v>441</v>
      </c>
      <c r="D84" s="8" t="s">
        <v>441</v>
      </c>
      <c r="E84" s="8"/>
      <c r="F84" s="8"/>
      <c r="G84" s="20"/>
      <c r="H84" s="8" t="s">
        <v>690</v>
      </c>
      <c r="J84" s="41" t="str">
        <f t="shared" si="2"/>
        <v/>
      </c>
      <c r="K84" s="20" t="str">
        <f>IF(C84&lt;&gt;DART_MX8M!C84,DART_MX8M!C84,"")</f>
        <v/>
      </c>
      <c r="L84" s="20" t="str">
        <f>IF(C84&lt;&gt;DART_MX8MP!C84,DART_MX8MP!C84,"")</f>
        <v/>
      </c>
    </row>
    <row r="85" spans="1:12" x14ac:dyDescent="0.25">
      <c r="A85" s="24" t="s">
        <v>4</v>
      </c>
      <c r="B85" s="34">
        <v>84</v>
      </c>
      <c r="C85" s="8" t="s">
        <v>252</v>
      </c>
      <c r="D85" s="8" t="s">
        <v>78</v>
      </c>
      <c r="E85" s="8"/>
      <c r="F85" s="8"/>
      <c r="G85" s="20"/>
      <c r="H85" s="10" t="s">
        <v>684</v>
      </c>
      <c r="J85" s="41" t="str">
        <f t="shared" si="2"/>
        <v/>
      </c>
      <c r="K85" s="20" t="str">
        <f>IF(C85&lt;&gt;DART_MX8M!C85,DART_MX8M!C85,"")</f>
        <v/>
      </c>
      <c r="L85" s="20" t="str">
        <f>IF(C85&lt;&gt;DART_MX8MP!C85,DART_MX8MP!C85,"")</f>
        <v/>
      </c>
    </row>
    <row r="86" spans="1:12" x14ac:dyDescent="0.25">
      <c r="A86" s="24" t="s">
        <v>4</v>
      </c>
      <c r="B86" s="34">
        <v>85</v>
      </c>
      <c r="C86" s="8" t="s">
        <v>24</v>
      </c>
      <c r="D86" s="8" t="s">
        <v>24</v>
      </c>
      <c r="E86" s="8"/>
      <c r="F86" s="8"/>
      <c r="G86" s="20"/>
      <c r="H86" s="8"/>
      <c r="J86" s="41" t="str">
        <f t="shared" si="2"/>
        <v/>
      </c>
      <c r="K86" s="20" t="str">
        <f>IF(C86&lt;&gt;DART_MX8M!C86,DART_MX8M!C86,"")</f>
        <v/>
      </c>
      <c r="L86" s="20" t="str">
        <f>IF(C86&lt;&gt;DART_MX8MP!C86,DART_MX8MP!C86,"")</f>
        <v/>
      </c>
    </row>
    <row r="87" spans="1:12" x14ac:dyDescent="0.25">
      <c r="A87" s="24" t="s">
        <v>4</v>
      </c>
      <c r="B87" s="34">
        <v>86</v>
      </c>
      <c r="C87" s="8" t="s">
        <v>253</v>
      </c>
      <c r="D87" s="8" t="s">
        <v>79</v>
      </c>
      <c r="E87" s="8"/>
      <c r="F87" s="8"/>
      <c r="G87" s="20"/>
      <c r="H87" s="10" t="s">
        <v>684</v>
      </c>
      <c r="J87" s="41" t="str">
        <f t="shared" si="2"/>
        <v/>
      </c>
      <c r="K87" s="20" t="str">
        <f>IF(C87&lt;&gt;DART_MX8M!C87,DART_MX8M!C87,"")</f>
        <v/>
      </c>
      <c r="L87" s="20" t="str">
        <f>IF(C87&lt;&gt;DART_MX8MP!C87,DART_MX8MP!C87,"")</f>
        <v/>
      </c>
    </row>
    <row r="88" spans="1:12" x14ac:dyDescent="0.25">
      <c r="A88" s="24" t="s">
        <v>4</v>
      </c>
      <c r="B88" s="34">
        <v>87</v>
      </c>
      <c r="C88" s="8" t="s">
        <v>442</v>
      </c>
      <c r="D88" s="8" t="s">
        <v>442</v>
      </c>
      <c r="E88" s="8"/>
      <c r="F88" s="8"/>
      <c r="G88" s="20"/>
      <c r="H88" s="8" t="s">
        <v>690</v>
      </c>
      <c r="J88" s="41" t="str">
        <f t="shared" si="2"/>
        <v/>
      </c>
      <c r="K88" s="20" t="str">
        <f>IF(C88&lt;&gt;DART_MX8M!C88,DART_MX8M!C88,"")</f>
        <v/>
      </c>
      <c r="L88" s="20" t="str">
        <f>IF(C88&lt;&gt;DART_MX8MP!C88,DART_MX8MP!C88,"")</f>
        <v/>
      </c>
    </row>
    <row r="89" spans="1:12" x14ac:dyDescent="0.25">
      <c r="A89" s="24" t="s">
        <v>4</v>
      </c>
      <c r="B89" s="34">
        <v>88</v>
      </c>
      <c r="C89" s="8" t="s">
        <v>254</v>
      </c>
      <c r="D89" s="8" t="s">
        <v>81</v>
      </c>
      <c r="E89" s="8"/>
      <c r="F89" s="8"/>
      <c r="G89" s="20"/>
      <c r="H89" s="10" t="s">
        <v>684</v>
      </c>
      <c r="J89" s="41" t="str">
        <f t="shared" si="2"/>
        <v/>
      </c>
      <c r="K89" s="20" t="str">
        <f>IF(C89&lt;&gt;DART_MX8M!C89,DART_MX8M!C89,"")</f>
        <v/>
      </c>
      <c r="L89" s="20" t="str">
        <f>IF(C89&lt;&gt;DART_MX8MP!C89,DART_MX8MP!C89,"")</f>
        <v/>
      </c>
    </row>
    <row r="90" spans="1:12" x14ac:dyDescent="0.25">
      <c r="A90" s="24" t="s">
        <v>4</v>
      </c>
      <c r="B90" s="34">
        <v>89</v>
      </c>
      <c r="C90" s="8" t="s">
        <v>443</v>
      </c>
      <c r="D90" s="8" t="s">
        <v>443</v>
      </c>
      <c r="E90" s="8"/>
      <c r="F90" s="8"/>
      <c r="G90" s="20"/>
      <c r="H90" s="8" t="s">
        <v>690</v>
      </c>
      <c r="J90" s="41" t="str">
        <f t="shared" si="2"/>
        <v/>
      </c>
      <c r="K90" s="20" t="str">
        <f>IF(C90&lt;&gt;DART_MX8M!C90,DART_MX8M!C90,"")</f>
        <v/>
      </c>
      <c r="L90" s="20" t="str">
        <f>IF(C90&lt;&gt;DART_MX8MP!C90,DART_MX8MP!C90,"")</f>
        <v/>
      </c>
    </row>
    <row r="91" spans="1:12" ht="15.75" thickBot="1" x14ac:dyDescent="0.3">
      <c r="A91" s="26" t="s">
        <v>4</v>
      </c>
      <c r="B91" s="35">
        <v>90</v>
      </c>
      <c r="C91" s="8" t="s">
        <v>83</v>
      </c>
      <c r="D91" s="8" t="s">
        <v>83</v>
      </c>
      <c r="E91" s="8"/>
      <c r="F91" s="8"/>
      <c r="G91" s="20"/>
      <c r="H91" s="10" t="s">
        <v>691</v>
      </c>
      <c r="J91" s="41" t="str">
        <f t="shared" si="2"/>
        <v/>
      </c>
      <c r="K91" s="20" t="str">
        <f>IF(C91&lt;&gt;DART_MX8M!C91,DART_MX8M!C91,"")</f>
        <v/>
      </c>
      <c r="L91" s="20" t="str">
        <f>IF(C91&lt;&gt;DART_MX8MP!C91,DART_MX8MP!C91,"")</f>
        <v/>
      </c>
    </row>
    <row r="92" spans="1:12" x14ac:dyDescent="0.25">
      <c r="A92" s="22" t="s">
        <v>5</v>
      </c>
      <c r="B92" s="36">
        <v>1</v>
      </c>
      <c r="C92" s="8" t="s">
        <v>84</v>
      </c>
      <c r="D92" s="8" t="s">
        <v>84</v>
      </c>
      <c r="E92" s="8"/>
      <c r="F92" s="8"/>
      <c r="G92" s="20"/>
      <c r="H92" s="8" t="s">
        <v>692</v>
      </c>
      <c r="J92" s="41" t="str">
        <f t="shared" si="2"/>
        <v/>
      </c>
      <c r="K92" s="20" t="str">
        <f>IF(C92&lt;&gt;DART_MX8M!C92,DART_MX8M!C92,"")</f>
        <v/>
      </c>
      <c r="L92" s="20" t="str">
        <f>IF(C92&lt;&gt;DART_MX8MP!C92,DART_MX8MP!C92,"")</f>
        <v/>
      </c>
    </row>
    <row r="93" spans="1:12" x14ac:dyDescent="0.25">
      <c r="A93" s="24" t="s">
        <v>5</v>
      </c>
      <c r="B93" s="34">
        <v>2</v>
      </c>
      <c r="C93" s="8" t="s">
        <v>255</v>
      </c>
      <c r="D93" s="8" t="s">
        <v>516</v>
      </c>
      <c r="E93" s="8" t="s">
        <v>255</v>
      </c>
      <c r="F93" s="8" t="s">
        <v>444</v>
      </c>
      <c r="G93" s="20" t="s">
        <v>693</v>
      </c>
      <c r="H93" s="8"/>
      <c r="J93" s="41" t="str">
        <f t="shared" si="2"/>
        <v/>
      </c>
      <c r="K93" s="20" t="str">
        <f>IF(C93&lt;&gt;DART_MX8M!C93,DART_MX8M!C93,"")</f>
        <v/>
      </c>
      <c r="L93" s="20" t="str">
        <f>IF(C93&lt;&gt;DART_MX8MP!C93,DART_MX8MP!C93,"")</f>
        <v/>
      </c>
    </row>
    <row r="94" spans="1:12" x14ac:dyDescent="0.25">
      <c r="A94" s="24" t="s">
        <v>5</v>
      </c>
      <c r="B94" s="34">
        <v>3</v>
      </c>
      <c r="C94" s="8" t="s">
        <v>86</v>
      </c>
      <c r="D94" s="8" t="s">
        <v>86</v>
      </c>
      <c r="E94" s="8" t="s">
        <v>392</v>
      </c>
      <c r="F94" s="8" t="s">
        <v>392</v>
      </c>
      <c r="G94" s="20"/>
      <c r="H94" s="8"/>
      <c r="J94" s="41" t="str">
        <f t="shared" si="2"/>
        <v/>
      </c>
      <c r="K94" s="20" t="str">
        <f>IF(C94&lt;&gt;DART_MX8M!C94,DART_MX8M!C94,"")</f>
        <v/>
      </c>
      <c r="L94" s="20" t="str">
        <f>IF(C94&lt;&gt;DART_MX8MP!C94,DART_MX8MP!C94,"")</f>
        <v/>
      </c>
    </row>
    <row r="95" spans="1:12" x14ac:dyDescent="0.25">
      <c r="A95" s="24" t="s">
        <v>5</v>
      </c>
      <c r="B95" s="34">
        <v>4</v>
      </c>
      <c r="C95" s="8" t="s">
        <v>256</v>
      </c>
      <c r="D95" s="8" t="s">
        <v>517</v>
      </c>
      <c r="E95" s="8" t="s">
        <v>256</v>
      </c>
      <c r="F95" s="8" t="s">
        <v>445</v>
      </c>
      <c r="G95" s="20" t="s">
        <v>693</v>
      </c>
      <c r="H95" s="8"/>
      <c r="J95" s="41" t="str">
        <f t="shared" si="2"/>
        <v/>
      </c>
      <c r="K95" s="20" t="str">
        <f>IF(C95&lt;&gt;DART_MX8M!C95,DART_MX8M!C95,"")</f>
        <v/>
      </c>
      <c r="L95" s="20" t="str">
        <f>IF(C95&lt;&gt;DART_MX8MP!C95,DART_MX8MP!C95,"")</f>
        <v/>
      </c>
    </row>
    <row r="96" spans="1:12" x14ac:dyDescent="0.25">
      <c r="A96" s="24" t="s">
        <v>5</v>
      </c>
      <c r="B96" s="34">
        <v>5</v>
      </c>
      <c r="C96" s="8" t="s">
        <v>88</v>
      </c>
      <c r="D96" s="8" t="s">
        <v>88</v>
      </c>
      <c r="E96" s="8" t="s">
        <v>392</v>
      </c>
      <c r="F96" s="8" t="s">
        <v>392</v>
      </c>
      <c r="G96" s="20"/>
      <c r="H96" s="8"/>
      <c r="J96" s="41" t="str">
        <f t="shared" si="2"/>
        <v/>
      </c>
      <c r="K96" s="20" t="str">
        <f>IF(C96&lt;&gt;DART_MX8M!C96,DART_MX8M!C96,"")</f>
        <v/>
      </c>
      <c r="L96" s="20" t="str">
        <f>IF(C96&lt;&gt;DART_MX8MP!C96,DART_MX8MP!C96,"")</f>
        <v>JTAG_MOD</v>
      </c>
    </row>
    <row r="97" spans="1:12" x14ac:dyDescent="0.25">
      <c r="A97" s="24" t="s">
        <v>5</v>
      </c>
      <c r="B97" s="34">
        <v>6</v>
      </c>
      <c r="C97" s="8" t="s">
        <v>257</v>
      </c>
      <c r="D97" s="8" t="s">
        <v>518</v>
      </c>
      <c r="E97" s="8" t="s">
        <v>257</v>
      </c>
      <c r="F97" s="8" t="s">
        <v>447</v>
      </c>
      <c r="G97" s="20" t="s">
        <v>693</v>
      </c>
      <c r="H97" s="8"/>
      <c r="J97" s="41" t="str">
        <f t="shared" si="2"/>
        <v/>
      </c>
      <c r="K97" s="20" t="str">
        <f>IF(C97&lt;&gt;DART_MX8M!C97,DART_MX8M!C97,"")</f>
        <v/>
      </c>
      <c r="L97" s="20" t="str">
        <f>IF(C97&lt;&gt;DART_MX8MP!C97,DART_MX8MP!C97,"")</f>
        <v/>
      </c>
    </row>
    <row r="98" spans="1:12" x14ac:dyDescent="0.25">
      <c r="A98" s="24" t="s">
        <v>5</v>
      </c>
      <c r="B98" s="34">
        <v>7</v>
      </c>
      <c r="C98" s="8" t="s">
        <v>90</v>
      </c>
      <c r="D98" s="8" t="s">
        <v>90</v>
      </c>
      <c r="E98" s="8" t="s">
        <v>392</v>
      </c>
      <c r="F98" s="8"/>
      <c r="G98" s="20"/>
      <c r="H98" s="8"/>
      <c r="J98" s="41" t="str">
        <f t="shared" si="2"/>
        <v/>
      </c>
      <c r="K98" s="20" t="str">
        <f>IF(C98&lt;&gt;DART_MX8M!C98,DART_MX8M!C98,"")</f>
        <v/>
      </c>
      <c r="L98" s="20" t="str">
        <f>IF(C98&lt;&gt;DART_MX8MP!C98,DART_MX8MP!C98,"")</f>
        <v/>
      </c>
    </row>
    <row r="99" spans="1:12" x14ac:dyDescent="0.25">
      <c r="A99" s="24" t="s">
        <v>5</v>
      </c>
      <c r="B99" s="34">
        <v>8</v>
      </c>
      <c r="C99" s="8" t="s">
        <v>258</v>
      </c>
      <c r="D99" s="8" t="s">
        <v>519</v>
      </c>
      <c r="E99" s="8" t="s">
        <v>258</v>
      </c>
      <c r="F99" s="8" t="s">
        <v>448</v>
      </c>
      <c r="G99" s="20" t="s">
        <v>693</v>
      </c>
      <c r="H99" s="8"/>
      <c r="J99" s="41" t="str">
        <f t="shared" si="2"/>
        <v/>
      </c>
      <c r="K99" s="20" t="str">
        <f>IF(C99&lt;&gt;DART_MX8M!C99,DART_MX8M!C99,"")</f>
        <v/>
      </c>
      <c r="L99" s="20" t="str">
        <f>IF(C99&lt;&gt;DART_MX8MP!C99,DART_MX8MP!C99,"")</f>
        <v/>
      </c>
    </row>
    <row r="100" spans="1:12" x14ac:dyDescent="0.25">
      <c r="A100" s="24" t="s">
        <v>5</v>
      </c>
      <c r="B100" s="34">
        <v>9</v>
      </c>
      <c r="C100" s="8" t="s">
        <v>92</v>
      </c>
      <c r="D100" s="8" t="s">
        <v>92</v>
      </c>
      <c r="E100" s="8" t="s">
        <v>392</v>
      </c>
      <c r="F100" s="8" t="s">
        <v>392</v>
      </c>
      <c r="G100" s="20"/>
      <c r="H100" s="8"/>
      <c r="J100" s="41" t="str">
        <f t="shared" si="2"/>
        <v/>
      </c>
      <c r="K100" s="20" t="str">
        <f>IF(C100&lt;&gt;DART_MX8M!C100,DART_MX8M!C100,"")</f>
        <v/>
      </c>
      <c r="L100" s="20" t="str">
        <f>IF(C100&lt;&gt;DART_MX8MP!C100,DART_MX8MP!C100,"")</f>
        <v/>
      </c>
    </row>
    <row r="101" spans="1:12" x14ac:dyDescent="0.25">
      <c r="A101" s="24" t="s">
        <v>5</v>
      </c>
      <c r="B101" s="34">
        <v>10</v>
      </c>
      <c r="C101" s="8" t="s">
        <v>259</v>
      </c>
      <c r="D101" s="8" t="s">
        <v>520</v>
      </c>
      <c r="E101" s="8" t="s">
        <v>259</v>
      </c>
      <c r="F101" s="8" t="s">
        <v>449</v>
      </c>
      <c r="G101" s="20" t="s">
        <v>693</v>
      </c>
      <c r="H101" s="8"/>
      <c r="J101" s="41" t="str">
        <f t="shared" si="2"/>
        <v/>
      </c>
      <c r="K101" s="20" t="str">
        <f>IF(C101&lt;&gt;DART_MX8M!C101,DART_MX8M!C101,"")</f>
        <v/>
      </c>
      <c r="L101" s="20" t="str">
        <f>IF(C101&lt;&gt;DART_MX8MP!C101,DART_MX8MP!C101,"")</f>
        <v/>
      </c>
    </row>
    <row r="102" spans="1:12" x14ac:dyDescent="0.25">
      <c r="A102" s="24" t="s">
        <v>5</v>
      </c>
      <c r="B102" s="34">
        <v>11</v>
      </c>
      <c r="C102" s="8" t="s">
        <v>94</v>
      </c>
      <c r="D102" s="8" t="s">
        <v>94</v>
      </c>
      <c r="E102" s="8"/>
      <c r="F102" s="8"/>
      <c r="G102" s="20"/>
      <c r="H102" s="8" t="s">
        <v>696</v>
      </c>
      <c r="J102" s="41" t="str">
        <f t="shared" si="2"/>
        <v/>
      </c>
      <c r="K102" s="20" t="str">
        <f>IF(C102&lt;&gt;DART_MX8M!C102,DART_MX8M!C102,"")</f>
        <v/>
      </c>
      <c r="L102" s="20" t="str">
        <f>IF(C102&lt;&gt;DART_MX8MP!C102,DART_MX8MP!C102,"")</f>
        <v/>
      </c>
    </row>
    <row r="103" spans="1:12" x14ac:dyDescent="0.25">
      <c r="A103" s="24" t="s">
        <v>5</v>
      </c>
      <c r="B103" s="34">
        <v>12</v>
      </c>
      <c r="C103" s="8" t="s">
        <v>95</v>
      </c>
      <c r="D103" s="8" t="s">
        <v>95</v>
      </c>
      <c r="E103" s="8"/>
      <c r="F103" s="8"/>
      <c r="G103" s="20"/>
      <c r="H103" s="8" t="s">
        <v>698</v>
      </c>
      <c r="J103" s="41" t="str">
        <f t="shared" si="2"/>
        <v/>
      </c>
      <c r="K103" s="20" t="str">
        <f>IF(C103&lt;&gt;DART_MX8M!C103,DART_MX8M!C103,"")</f>
        <v/>
      </c>
      <c r="L103" s="20" t="str">
        <f>IF(C103&lt;&gt;DART_MX8MP!C103,DART_MX8MP!C103,"")</f>
        <v/>
      </c>
    </row>
    <row r="104" spans="1:12" x14ac:dyDescent="0.25">
      <c r="A104" s="24" t="s">
        <v>5</v>
      </c>
      <c r="B104" s="34">
        <v>13</v>
      </c>
      <c r="C104" s="8" t="s">
        <v>96</v>
      </c>
      <c r="D104" s="8" t="s">
        <v>96</v>
      </c>
      <c r="E104" s="8"/>
      <c r="F104" s="8"/>
      <c r="G104" s="20"/>
      <c r="H104" s="8" t="s">
        <v>697</v>
      </c>
      <c r="J104" s="41" t="str">
        <f t="shared" si="2"/>
        <v/>
      </c>
      <c r="K104" s="20" t="str">
        <f>IF(C104&lt;&gt;DART_MX8M!C104,DART_MX8M!C104,"")</f>
        <v/>
      </c>
      <c r="L104" s="20" t="str">
        <f>IF(C104&lt;&gt;DART_MX8MP!C104,DART_MX8MP!C104,"")</f>
        <v>BOOT_MODE2</v>
      </c>
    </row>
    <row r="105" spans="1:12" x14ac:dyDescent="0.25">
      <c r="A105" s="24" t="s">
        <v>5</v>
      </c>
      <c r="B105" s="34">
        <v>14</v>
      </c>
      <c r="C105" s="8" t="s">
        <v>260</v>
      </c>
      <c r="D105" s="8" t="s">
        <v>97</v>
      </c>
      <c r="E105" s="8" t="s">
        <v>260</v>
      </c>
      <c r="F105" s="8" t="s">
        <v>451</v>
      </c>
      <c r="G105" s="20" t="s">
        <v>693</v>
      </c>
      <c r="H105" s="8" t="s">
        <v>695</v>
      </c>
      <c r="J105" s="41" t="str">
        <f t="shared" si="2"/>
        <v/>
      </c>
      <c r="K105" s="20" t="str">
        <f>IF(C105&lt;&gt;DART_MX8M!C105,DART_MX8M!C105,"")</f>
        <v/>
      </c>
      <c r="L105" s="20" t="str">
        <f>IF(C105&lt;&gt;DART_MX8MP!C105,DART_MX8MP!C105,"")</f>
        <v/>
      </c>
    </row>
    <row r="106" spans="1:12" x14ac:dyDescent="0.25">
      <c r="A106" s="24" t="s">
        <v>5</v>
      </c>
      <c r="B106" s="34">
        <v>15</v>
      </c>
      <c r="C106" s="8" t="s">
        <v>394</v>
      </c>
      <c r="D106" s="8" t="s">
        <v>394</v>
      </c>
      <c r="E106" s="8" t="s">
        <v>392</v>
      </c>
      <c r="F106" s="8" t="s">
        <v>392</v>
      </c>
      <c r="G106" s="20"/>
      <c r="H106" s="8"/>
      <c r="J106" s="41" t="str">
        <f t="shared" si="2"/>
        <v/>
      </c>
      <c r="K106" s="20" t="str">
        <f>IF(C106&lt;&gt;DART_MX8M!C106,DART_MX8M!C106,"")</f>
        <v>HDMI_DDC_SCL</v>
      </c>
      <c r="L106" s="20" t="str">
        <f>IF(C106&lt;&gt;DART_MX8MP!C106,DART_MX8MP!C106,"")</f>
        <v>HDMI_DDC_SCL</v>
      </c>
    </row>
    <row r="107" spans="1:12" x14ac:dyDescent="0.25">
      <c r="A107" s="24" t="s">
        <v>5</v>
      </c>
      <c r="B107" s="34">
        <v>16</v>
      </c>
      <c r="C107" s="8" t="s">
        <v>261</v>
      </c>
      <c r="D107" s="8" t="s">
        <v>99</v>
      </c>
      <c r="E107" s="8" t="s">
        <v>261</v>
      </c>
      <c r="F107" s="8" t="s">
        <v>452</v>
      </c>
      <c r="G107" s="20" t="s">
        <v>693</v>
      </c>
      <c r="H107" s="8" t="s">
        <v>694</v>
      </c>
      <c r="J107" s="41" t="str">
        <f t="shared" si="2"/>
        <v/>
      </c>
      <c r="K107" s="20" t="str">
        <f>IF(C107&lt;&gt;DART_MX8M!C107,DART_MX8M!C107,"")</f>
        <v/>
      </c>
      <c r="L107" s="20" t="str">
        <f>IF(C107&lt;&gt;DART_MX8MP!C107,DART_MX8MP!C107,"")</f>
        <v/>
      </c>
    </row>
    <row r="108" spans="1:12" x14ac:dyDescent="0.25">
      <c r="A108" s="24" t="s">
        <v>5</v>
      </c>
      <c r="B108" s="34">
        <v>17</v>
      </c>
      <c r="C108" s="8" t="s">
        <v>394</v>
      </c>
      <c r="D108" s="8" t="s">
        <v>394</v>
      </c>
      <c r="E108" s="8"/>
      <c r="F108" s="8"/>
      <c r="G108" s="20"/>
      <c r="H108" s="8"/>
      <c r="J108" s="41" t="str">
        <f t="shared" si="2"/>
        <v/>
      </c>
      <c r="K108" s="20" t="str">
        <f>IF(C108&lt;&gt;DART_MX8M!C108,DART_MX8M!C108,"")</f>
        <v>HDMI_DDC_SDA</v>
      </c>
      <c r="L108" s="20" t="str">
        <f>IF(C108&lt;&gt;DART_MX8MP!C108,DART_MX8MP!C108,"")</f>
        <v>HDMI_DDC_SDA</v>
      </c>
    </row>
    <row r="109" spans="1:12" x14ac:dyDescent="0.25">
      <c r="A109" s="24" t="s">
        <v>5</v>
      </c>
      <c r="B109" s="34">
        <v>18</v>
      </c>
      <c r="C109" s="8" t="s">
        <v>24</v>
      </c>
      <c r="D109" s="8" t="s">
        <v>24</v>
      </c>
      <c r="E109" s="8"/>
      <c r="F109" s="8"/>
      <c r="G109" s="20"/>
      <c r="H109" s="8"/>
      <c r="J109" s="41" t="str">
        <f t="shared" si="2"/>
        <v/>
      </c>
      <c r="K109" s="20" t="str">
        <f>IF(C109&lt;&gt;DART_MX8M!C109,DART_MX8M!C109,"")</f>
        <v/>
      </c>
      <c r="L109" s="20" t="str">
        <f>IF(C109&lt;&gt;DART_MX8MP!C109,DART_MX8MP!C109,"")</f>
        <v/>
      </c>
    </row>
    <row r="110" spans="1:12" x14ac:dyDescent="0.25">
      <c r="A110" s="24" t="s">
        <v>5</v>
      </c>
      <c r="B110" s="34">
        <v>19</v>
      </c>
      <c r="C110" s="8" t="s">
        <v>394</v>
      </c>
      <c r="D110" s="8" t="s">
        <v>394</v>
      </c>
      <c r="E110" s="8"/>
      <c r="F110" s="8"/>
      <c r="G110" s="20"/>
      <c r="H110" s="8"/>
      <c r="J110" s="41" t="str">
        <f t="shared" si="2"/>
        <v/>
      </c>
      <c r="K110" s="20" t="str">
        <f>IF(C110&lt;&gt;DART_MX8M!C110,DART_MX8M!C110,"")</f>
        <v>HDMI_CEC</v>
      </c>
      <c r="L110" s="20" t="str">
        <f>IF(C110&lt;&gt;DART_MX8MP!C110,DART_MX8MP!C110,"")</f>
        <v>HDMI_CEC</v>
      </c>
    </row>
    <row r="111" spans="1:12" ht="30" x14ac:dyDescent="0.25">
      <c r="A111" s="24" t="s">
        <v>5</v>
      </c>
      <c r="B111" s="34">
        <v>20</v>
      </c>
      <c r="C111" s="8" t="s">
        <v>262</v>
      </c>
      <c r="D111" s="8" t="s">
        <v>797</v>
      </c>
      <c r="E111" s="8" t="s">
        <v>314</v>
      </c>
      <c r="F111" s="8"/>
      <c r="G111" s="20" t="s">
        <v>679</v>
      </c>
      <c r="H111" s="10" t="s">
        <v>701</v>
      </c>
      <c r="J111" s="41" t="str">
        <f t="shared" si="2"/>
        <v/>
      </c>
      <c r="K111" s="20" t="str">
        <f>IF(C111&lt;&gt;DART_MX8M!C111,DART_MX8M!C111,"")</f>
        <v/>
      </c>
      <c r="L111" s="20" t="str">
        <f>IF(C111&lt;&gt;DART_MX8MP!C111,DART_MX8MP!C111,"")</f>
        <v/>
      </c>
    </row>
    <row r="112" spans="1:12" x14ac:dyDescent="0.25">
      <c r="A112" s="24" t="s">
        <v>5</v>
      </c>
      <c r="B112" s="34">
        <v>21</v>
      </c>
      <c r="C112" s="8" t="s">
        <v>394</v>
      </c>
      <c r="D112" s="8" t="s">
        <v>394</v>
      </c>
      <c r="E112" s="8" t="s">
        <v>392</v>
      </c>
      <c r="F112" s="8"/>
      <c r="G112" s="20"/>
      <c r="H112" s="8"/>
      <c r="J112" s="41" t="str">
        <f t="shared" si="2"/>
        <v/>
      </c>
      <c r="K112" s="20" t="str">
        <f>IF(C112&lt;&gt;DART_MX8M!C112,DART_MX8M!C112,"")</f>
        <v>HDMI_HPD</v>
      </c>
      <c r="L112" s="20" t="str">
        <f>IF(C112&lt;&gt;DART_MX8MP!C112,DART_MX8MP!C112,"")</f>
        <v>HDMI_HPD</v>
      </c>
    </row>
    <row r="113" spans="1:12" ht="30" x14ac:dyDescent="0.25">
      <c r="A113" s="24" t="s">
        <v>5</v>
      </c>
      <c r="B113" s="34">
        <v>22</v>
      </c>
      <c r="C113" s="8" t="s">
        <v>263</v>
      </c>
      <c r="D113" s="8" t="s">
        <v>798</v>
      </c>
      <c r="E113" s="8" t="s">
        <v>453</v>
      </c>
      <c r="F113" s="8"/>
      <c r="G113" s="20" t="s">
        <v>679</v>
      </c>
      <c r="H113" s="10" t="s">
        <v>701</v>
      </c>
      <c r="J113" s="41" t="str">
        <f t="shared" si="2"/>
        <v/>
      </c>
      <c r="K113" s="20" t="str">
        <f>IF(C113&lt;&gt;DART_MX8M!C113,DART_MX8M!C113,"")</f>
        <v/>
      </c>
      <c r="L113" s="20" t="str">
        <f>IF(C113&lt;&gt;DART_MX8MP!C113,DART_MX8MP!C113,"")</f>
        <v/>
      </c>
    </row>
    <row r="114" spans="1:12" x14ac:dyDescent="0.25">
      <c r="A114" s="24" t="s">
        <v>5</v>
      </c>
      <c r="B114" s="34">
        <v>23</v>
      </c>
      <c r="C114" s="8" t="s">
        <v>24</v>
      </c>
      <c r="D114" s="8" t="s">
        <v>24</v>
      </c>
      <c r="E114" s="8" t="s">
        <v>392</v>
      </c>
      <c r="F114" s="8"/>
      <c r="G114" s="20"/>
      <c r="H114" s="8"/>
      <c r="J114" s="41" t="str">
        <f t="shared" si="2"/>
        <v/>
      </c>
      <c r="K114" s="20" t="str">
        <f>IF(C114&lt;&gt;DART_MX8M!C114,DART_MX8M!C114,"")</f>
        <v/>
      </c>
      <c r="L114" s="20" t="str">
        <f>IF(C114&lt;&gt;DART_MX8MP!C114,DART_MX8MP!C114,"")</f>
        <v/>
      </c>
    </row>
    <row r="115" spans="1:12" ht="30" x14ac:dyDescent="0.25">
      <c r="A115" s="24" t="s">
        <v>5</v>
      </c>
      <c r="B115" s="34">
        <v>24</v>
      </c>
      <c r="C115" s="8" t="s">
        <v>264</v>
      </c>
      <c r="D115" s="8" t="s">
        <v>799</v>
      </c>
      <c r="E115" s="8" t="s">
        <v>316</v>
      </c>
      <c r="F115" s="8"/>
      <c r="G115" s="20" t="s">
        <v>679</v>
      </c>
      <c r="H115" s="10" t="s">
        <v>701</v>
      </c>
      <c r="J115" s="41" t="str">
        <f t="shared" si="2"/>
        <v/>
      </c>
      <c r="K115" s="20" t="str">
        <f>IF(C115&lt;&gt;DART_MX8M!C115,DART_MX8M!C115,"")</f>
        <v/>
      </c>
      <c r="L115" s="20" t="str">
        <f>IF(C115&lt;&gt;DART_MX8MP!C115,DART_MX8MP!C115,"")</f>
        <v/>
      </c>
    </row>
    <row r="116" spans="1:12" x14ac:dyDescent="0.25">
      <c r="A116" s="24" t="s">
        <v>5</v>
      </c>
      <c r="B116" s="34">
        <v>25</v>
      </c>
      <c r="C116" s="8" t="s">
        <v>394</v>
      </c>
      <c r="D116" s="8" t="s">
        <v>394</v>
      </c>
      <c r="E116" s="8" t="s">
        <v>392</v>
      </c>
      <c r="F116" s="8"/>
      <c r="G116" s="20"/>
      <c r="H116" s="8"/>
      <c r="J116" s="41" t="str">
        <f t="shared" si="2"/>
        <v/>
      </c>
      <c r="K116" s="20" t="str">
        <f>IF(C116&lt;&gt;DART_MX8M!C116,DART_MX8M!C116,"")</f>
        <v>HDMI_AUX_P</v>
      </c>
      <c r="L116" s="20" t="str">
        <f>IF(C116&lt;&gt;DART_MX8MP!C116,DART_MX8MP!C116,"")</f>
        <v>EARC_P_UTIL</v>
      </c>
    </row>
    <row r="117" spans="1:12" ht="30" x14ac:dyDescent="0.25">
      <c r="A117" s="24" t="s">
        <v>5</v>
      </c>
      <c r="B117" s="34">
        <v>26</v>
      </c>
      <c r="C117" s="8" t="s">
        <v>265</v>
      </c>
      <c r="D117" s="8" t="s">
        <v>800</v>
      </c>
      <c r="E117" s="8" t="s">
        <v>455</v>
      </c>
      <c r="F117" s="8"/>
      <c r="G117" s="20" t="s">
        <v>679</v>
      </c>
      <c r="H117" s="10" t="s">
        <v>701</v>
      </c>
      <c r="J117" s="41" t="str">
        <f t="shared" si="2"/>
        <v/>
      </c>
      <c r="K117" s="20" t="str">
        <f>IF(C117&lt;&gt;DART_MX8M!C117,DART_MX8M!C117,"")</f>
        <v/>
      </c>
      <c r="L117" s="20" t="str">
        <f>IF(C117&lt;&gt;DART_MX8MP!C117,DART_MX8MP!C117,"")</f>
        <v/>
      </c>
    </row>
    <row r="118" spans="1:12" x14ac:dyDescent="0.25">
      <c r="A118" s="24" t="s">
        <v>5</v>
      </c>
      <c r="B118" s="34">
        <v>27</v>
      </c>
      <c r="C118" s="8" t="s">
        <v>394</v>
      </c>
      <c r="D118" s="8" t="s">
        <v>394</v>
      </c>
      <c r="E118" s="8"/>
      <c r="F118" s="8"/>
      <c r="G118" s="20"/>
      <c r="H118" s="8"/>
      <c r="J118" s="41" t="str">
        <f t="shared" si="2"/>
        <v/>
      </c>
      <c r="K118" s="20" t="str">
        <f>IF(C118&lt;&gt;DART_MX8M!C118,DART_MX8M!C118,"")</f>
        <v>HDMI_AUX_N</v>
      </c>
      <c r="L118" s="20" t="str">
        <f>IF(C118&lt;&gt;DART_MX8MP!C118,DART_MX8MP!C118,"")</f>
        <v>EARC_N_HPD</v>
      </c>
    </row>
    <row r="119" spans="1:12" ht="30" x14ac:dyDescent="0.25">
      <c r="A119" s="24" t="s">
        <v>5</v>
      </c>
      <c r="B119" s="34">
        <v>28</v>
      </c>
      <c r="C119" s="8" t="s">
        <v>266</v>
      </c>
      <c r="D119" s="8" t="s">
        <v>521</v>
      </c>
      <c r="E119" s="8"/>
      <c r="F119" s="8"/>
      <c r="G119" s="20"/>
      <c r="H119" s="10" t="s">
        <v>718</v>
      </c>
      <c r="J119" s="41" t="str">
        <f t="shared" si="2"/>
        <v/>
      </c>
      <c r="K119" s="20" t="str">
        <f>IF(C119&lt;&gt;DART_MX8M!C119,DART_MX8M!C119,"")</f>
        <v/>
      </c>
      <c r="L119" s="20" t="str">
        <f>IF(C119&lt;&gt;DART_MX8MP!C119,DART_MX8MP!C119,"")</f>
        <v/>
      </c>
    </row>
    <row r="120" spans="1:12" x14ac:dyDescent="0.25">
      <c r="A120" s="24" t="s">
        <v>5</v>
      </c>
      <c r="B120" s="34">
        <v>29</v>
      </c>
      <c r="C120" s="8" t="s">
        <v>394</v>
      </c>
      <c r="D120" s="8" t="s">
        <v>394</v>
      </c>
      <c r="E120" s="8"/>
      <c r="F120" s="8"/>
      <c r="G120" s="20"/>
      <c r="H120" s="8"/>
      <c r="J120" s="41" t="str">
        <f t="shared" si="2"/>
        <v/>
      </c>
      <c r="K120" s="20" t="str">
        <f>IF(C120&lt;&gt;DART_MX8M!C120,DART_MX8M!C120,"")</f>
        <v>HDMI_TX_M_LN_1</v>
      </c>
      <c r="L120" s="20" t="str">
        <f>IF(C120&lt;&gt;DART_MX8MP!C120,DART_MX8MP!C120,"")</f>
        <v>HDMI_TX1_N</v>
      </c>
    </row>
    <row r="121" spans="1:12" x14ac:dyDescent="0.25">
      <c r="A121" s="24" t="s">
        <v>5</v>
      </c>
      <c r="B121" s="34">
        <v>30</v>
      </c>
      <c r="C121" s="8" t="s">
        <v>267</v>
      </c>
      <c r="D121" s="8" t="s">
        <v>107</v>
      </c>
      <c r="E121" s="8"/>
      <c r="F121" s="8"/>
      <c r="G121" s="20"/>
      <c r="H121" s="8"/>
      <c r="J121" s="41" t="str">
        <f t="shared" si="2"/>
        <v/>
      </c>
      <c r="K121" s="20" t="str">
        <f>IF(C121&lt;&gt;DART_MX8M!C121,DART_MX8M!C121,"")</f>
        <v/>
      </c>
      <c r="L121" s="20" t="str">
        <f>IF(C121&lt;&gt;DART_MX8MP!C121,DART_MX8MP!C121,"")</f>
        <v/>
      </c>
    </row>
    <row r="122" spans="1:12" x14ac:dyDescent="0.25">
      <c r="A122" s="24" t="s">
        <v>5</v>
      </c>
      <c r="B122" s="34">
        <v>31</v>
      </c>
      <c r="C122" s="8" t="s">
        <v>394</v>
      </c>
      <c r="D122" s="8" t="s">
        <v>394</v>
      </c>
      <c r="E122" s="8"/>
      <c r="F122" s="8"/>
      <c r="G122" s="20"/>
      <c r="H122" s="8"/>
      <c r="J122" s="41" t="str">
        <f t="shared" si="2"/>
        <v/>
      </c>
      <c r="K122" s="20" t="str">
        <f>IF(C122&lt;&gt;DART_MX8M!C122,DART_MX8M!C122,"")</f>
        <v>HDMI_TX_P_LN_1</v>
      </c>
      <c r="L122" s="20" t="str">
        <f>IF(C122&lt;&gt;DART_MX8MP!C122,DART_MX8MP!C122,"")</f>
        <v>HDMI_TX1_P</v>
      </c>
    </row>
    <row r="123" spans="1:12" x14ac:dyDescent="0.25">
      <c r="A123" s="24" t="s">
        <v>5</v>
      </c>
      <c r="B123" s="34">
        <v>32</v>
      </c>
      <c r="C123" s="8" t="s">
        <v>268</v>
      </c>
      <c r="D123" s="8" t="s">
        <v>109</v>
      </c>
      <c r="E123" s="8"/>
      <c r="F123" s="8"/>
      <c r="G123" s="20"/>
      <c r="H123" s="8"/>
      <c r="J123" s="41" t="str">
        <f t="shared" si="2"/>
        <v/>
      </c>
      <c r="K123" s="20" t="str">
        <f>IF(C123&lt;&gt;DART_MX8M!C123,DART_MX8M!C123,"")</f>
        <v/>
      </c>
      <c r="L123" s="20" t="str">
        <f>IF(C123&lt;&gt;DART_MX8MP!C123,DART_MX8MP!C123,"")</f>
        <v/>
      </c>
    </row>
    <row r="124" spans="1:12" x14ac:dyDescent="0.25">
      <c r="A124" s="24" t="s">
        <v>5</v>
      </c>
      <c r="B124" s="34">
        <v>33</v>
      </c>
      <c r="C124" s="8" t="s">
        <v>394</v>
      </c>
      <c r="D124" s="8" t="s">
        <v>394</v>
      </c>
      <c r="E124" s="8"/>
      <c r="F124" s="8"/>
      <c r="G124" s="20"/>
      <c r="H124" s="8"/>
      <c r="J124" s="41" t="str">
        <f t="shared" si="2"/>
        <v/>
      </c>
      <c r="K124" s="20" t="str">
        <f>IF(C124&lt;&gt;DART_MX8M!C124,DART_MX8M!C124,"")</f>
        <v>HDMI_TX_P_LN_0</v>
      </c>
      <c r="L124" s="20" t="str">
        <f>IF(C124&lt;&gt;DART_MX8MP!C124,DART_MX8MP!C124,"")</f>
        <v>HDMI_TX0_P</v>
      </c>
    </row>
    <row r="125" spans="1:12" x14ac:dyDescent="0.25">
      <c r="A125" s="24" t="s">
        <v>5</v>
      </c>
      <c r="B125" s="34">
        <v>34</v>
      </c>
      <c r="C125" s="8" t="s">
        <v>269</v>
      </c>
      <c r="D125" s="8" t="s">
        <v>111</v>
      </c>
      <c r="E125" s="8"/>
      <c r="F125" s="8"/>
      <c r="G125" s="20"/>
      <c r="H125" s="8"/>
      <c r="J125" s="41" t="str">
        <f t="shared" si="2"/>
        <v/>
      </c>
      <c r="K125" s="20" t="str">
        <f>IF(C125&lt;&gt;DART_MX8M!C125,DART_MX8M!C125,"")</f>
        <v/>
      </c>
      <c r="L125" s="20" t="str">
        <f>IF(C125&lt;&gt;DART_MX8MP!C125,DART_MX8MP!C125,"")</f>
        <v/>
      </c>
    </row>
    <row r="126" spans="1:12" x14ac:dyDescent="0.25">
      <c r="A126" s="24" t="s">
        <v>5</v>
      </c>
      <c r="B126" s="34">
        <v>35</v>
      </c>
      <c r="C126" s="8" t="s">
        <v>394</v>
      </c>
      <c r="D126" s="8" t="s">
        <v>394</v>
      </c>
      <c r="E126" s="8"/>
      <c r="F126" s="8"/>
      <c r="G126" s="20"/>
      <c r="H126" s="8"/>
      <c r="J126" s="41" t="str">
        <f t="shared" si="2"/>
        <v/>
      </c>
      <c r="K126" s="20" t="str">
        <f>IF(C126&lt;&gt;DART_MX8M!C126,DART_MX8M!C126,"")</f>
        <v>HDMI_TX_M_LN_0</v>
      </c>
      <c r="L126" s="20" t="str">
        <f>IF(C126&lt;&gt;DART_MX8MP!C126,DART_MX8MP!C126,"")</f>
        <v>HDMI_TX0_N</v>
      </c>
    </row>
    <row r="127" spans="1:12" x14ac:dyDescent="0.25">
      <c r="A127" s="24" t="s">
        <v>5</v>
      </c>
      <c r="B127" s="34">
        <v>36</v>
      </c>
      <c r="C127" s="8" t="s">
        <v>270</v>
      </c>
      <c r="D127" s="8" t="s">
        <v>522</v>
      </c>
      <c r="E127" s="8"/>
      <c r="F127" s="8"/>
      <c r="G127" s="20"/>
      <c r="H127" s="8"/>
      <c r="J127" s="41" t="str">
        <f t="shared" si="2"/>
        <v/>
      </c>
      <c r="K127" s="20" t="str">
        <f>IF(C127&lt;&gt;DART_MX8M!C127,DART_MX8M!C127,"")</f>
        <v/>
      </c>
      <c r="L127" s="20" t="str">
        <f>IF(C127&lt;&gt;DART_MX8MP!C127,DART_MX8MP!C127,"")</f>
        <v/>
      </c>
    </row>
    <row r="128" spans="1:12" x14ac:dyDescent="0.25">
      <c r="A128" s="24" t="s">
        <v>5</v>
      </c>
      <c r="B128" s="34">
        <v>37</v>
      </c>
      <c r="C128" s="8" t="s">
        <v>394</v>
      </c>
      <c r="D128" s="8" t="s">
        <v>394</v>
      </c>
      <c r="E128" s="8"/>
      <c r="F128" s="8"/>
      <c r="G128" s="20"/>
      <c r="H128" s="8"/>
      <c r="J128" s="41" t="str">
        <f t="shared" si="2"/>
        <v/>
      </c>
      <c r="K128" s="20" t="str">
        <f>IF(C128&lt;&gt;DART_MX8M!C128,DART_MX8M!C128,"")</f>
        <v>HDMI_REFCLK_N</v>
      </c>
      <c r="L128" s="20" t="str">
        <f>IF(C128&lt;&gt;DART_MX8MP!C128,DART_MX8MP!C128,"")</f>
        <v/>
      </c>
    </row>
    <row r="129" spans="1:12" x14ac:dyDescent="0.25">
      <c r="A129" s="24" t="s">
        <v>5</v>
      </c>
      <c r="B129" s="34">
        <v>38</v>
      </c>
      <c r="C129" s="8" t="s">
        <v>271</v>
      </c>
      <c r="D129" s="8" t="s">
        <v>523</v>
      </c>
      <c r="E129" s="8"/>
      <c r="F129" s="8"/>
      <c r="G129" s="20"/>
      <c r="H129" s="8"/>
      <c r="J129" s="41" t="str">
        <f t="shared" si="2"/>
        <v/>
      </c>
      <c r="K129" s="20" t="str">
        <f>IF(C129&lt;&gt;DART_MX8M!C129,DART_MX8M!C129,"")</f>
        <v/>
      </c>
      <c r="L129" s="20" t="str">
        <f>IF(C129&lt;&gt;DART_MX8MP!C129,DART_MX8MP!C129,"")</f>
        <v/>
      </c>
    </row>
    <row r="130" spans="1:12" x14ac:dyDescent="0.25">
      <c r="A130" s="24" t="s">
        <v>5</v>
      </c>
      <c r="B130" s="34">
        <v>39</v>
      </c>
      <c r="C130" s="8" t="s">
        <v>394</v>
      </c>
      <c r="D130" s="8" t="s">
        <v>394</v>
      </c>
      <c r="E130" s="8"/>
      <c r="F130" s="8"/>
      <c r="G130" s="20"/>
      <c r="H130" s="8"/>
      <c r="J130" s="41" t="str">
        <f t="shared" ref="J130:J193" si="3">IFERROR(MID(D130,SEARCH($J$1,D130,1),IFERROR(SEARCH("/",D130,SEARCH($J$1,D130,1)),LEN(D130)+1)-SEARCH($J$1,D130,1)),"")</f>
        <v/>
      </c>
      <c r="K130" s="20" t="str">
        <f>IF(C130&lt;&gt;DART_MX8M!C130,DART_MX8M!C130,"")</f>
        <v>HDMI_REFCLK_P</v>
      </c>
      <c r="L130" s="20" t="str">
        <f>IF(C130&lt;&gt;DART_MX8MP!C130,DART_MX8MP!C130,"")</f>
        <v/>
      </c>
    </row>
    <row r="131" spans="1:12" x14ac:dyDescent="0.25">
      <c r="A131" s="24" t="s">
        <v>5</v>
      </c>
      <c r="B131" s="34">
        <v>40</v>
      </c>
      <c r="C131" s="8" t="s">
        <v>272</v>
      </c>
      <c r="D131" s="8" t="s">
        <v>524</v>
      </c>
      <c r="E131" s="8"/>
      <c r="F131" s="8"/>
      <c r="G131" s="20"/>
      <c r="H131" s="8"/>
      <c r="J131" s="41" t="str">
        <f t="shared" si="3"/>
        <v/>
      </c>
      <c r="K131" s="20" t="str">
        <f>IF(C131&lt;&gt;DART_MX8M!C131,DART_MX8M!C131,"")</f>
        <v/>
      </c>
      <c r="L131" s="20" t="str">
        <f>IF(C131&lt;&gt;DART_MX8MP!C131,DART_MX8MP!C131,"")</f>
        <v/>
      </c>
    </row>
    <row r="132" spans="1:12" x14ac:dyDescent="0.25">
      <c r="A132" s="24" t="s">
        <v>5</v>
      </c>
      <c r="B132" s="34">
        <v>41</v>
      </c>
      <c r="C132" s="8" t="s">
        <v>394</v>
      </c>
      <c r="D132" s="8" t="s">
        <v>394</v>
      </c>
      <c r="E132" s="8"/>
      <c r="F132" s="8"/>
      <c r="G132" s="20"/>
      <c r="H132" s="10"/>
      <c r="J132" s="41" t="str">
        <f t="shared" si="3"/>
        <v/>
      </c>
      <c r="K132" s="20" t="str">
        <f>IF(C132&lt;&gt;DART_MX8M!C132,DART_MX8M!C132,"")</f>
        <v>VDD_PHY_1V8</v>
      </c>
      <c r="L132" s="20" t="str">
        <f>IF(C132&lt;&gt;DART_MX8MP!C132,DART_MX8MP!C132,"")</f>
        <v>NVCC_SAI1_SAI5</v>
      </c>
    </row>
    <row r="133" spans="1:12" x14ac:dyDescent="0.25">
      <c r="A133" s="24" t="s">
        <v>5</v>
      </c>
      <c r="B133" s="34">
        <v>42</v>
      </c>
      <c r="C133" s="8" t="s">
        <v>273</v>
      </c>
      <c r="D133" s="8" t="s">
        <v>525</v>
      </c>
      <c r="E133" s="8"/>
      <c r="F133" s="8"/>
      <c r="G133" s="20"/>
      <c r="H133" s="8"/>
      <c r="J133" s="41" t="str">
        <f t="shared" si="3"/>
        <v/>
      </c>
      <c r="K133" s="20" t="str">
        <f>IF(C133&lt;&gt;DART_MX8M!C133,DART_MX8M!C133,"")</f>
        <v/>
      </c>
      <c r="L133" s="20" t="str">
        <f>IF(C133&lt;&gt;DART_MX8MP!C133,DART_MX8MP!C133,"")</f>
        <v/>
      </c>
    </row>
    <row r="134" spans="1:12" x14ac:dyDescent="0.25">
      <c r="A134" s="24" t="s">
        <v>5</v>
      </c>
      <c r="B134" s="34">
        <v>43</v>
      </c>
      <c r="C134" s="8" t="s">
        <v>394</v>
      </c>
      <c r="D134" s="8" t="s">
        <v>394</v>
      </c>
      <c r="E134" s="8"/>
      <c r="F134" s="8"/>
      <c r="G134" s="20"/>
      <c r="H134" s="8"/>
      <c r="J134" s="41" t="str">
        <f t="shared" si="3"/>
        <v/>
      </c>
      <c r="K134" s="20" t="str">
        <f>IF(C134&lt;&gt;DART_MX8M!C134,DART_MX8M!C134,"")</f>
        <v>HDMI_TX_P_LN_2</v>
      </c>
      <c r="L134" s="20" t="str">
        <f>IF(C134&lt;&gt;DART_MX8MP!C134,DART_MX8MP!C134,"")</f>
        <v>HDMI_TX2_P</v>
      </c>
    </row>
    <row r="135" spans="1:12" x14ac:dyDescent="0.25">
      <c r="A135" s="24" t="s">
        <v>5</v>
      </c>
      <c r="B135" s="34">
        <v>44</v>
      </c>
      <c r="C135" s="8" t="s">
        <v>274</v>
      </c>
      <c r="D135" s="8" t="s">
        <v>526</v>
      </c>
      <c r="E135" s="8"/>
      <c r="F135" s="8"/>
      <c r="G135" s="20"/>
      <c r="H135" s="8"/>
      <c r="J135" s="41" t="str">
        <f t="shared" si="3"/>
        <v/>
      </c>
      <c r="K135" s="20" t="str">
        <f>IF(C135&lt;&gt;DART_MX8M!C135,DART_MX8M!C135,"")</f>
        <v/>
      </c>
      <c r="L135" s="20" t="str">
        <f>IF(C135&lt;&gt;DART_MX8MP!C135,DART_MX8MP!C135,"")</f>
        <v/>
      </c>
    </row>
    <row r="136" spans="1:12" x14ac:dyDescent="0.25">
      <c r="A136" s="24" t="s">
        <v>5</v>
      </c>
      <c r="B136" s="34">
        <v>45</v>
      </c>
      <c r="C136" s="8" t="s">
        <v>394</v>
      </c>
      <c r="D136" s="8" t="s">
        <v>394</v>
      </c>
      <c r="E136" s="8"/>
      <c r="F136" s="8"/>
      <c r="G136" s="20"/>
      <c r="H136" s="8"/>
      <c r="J136" s="41" t="str">
        <f t="shared" si="3"/>
        <v/>
      </c>
      <c r="K136" s="20" t="str">
        <f>IF(C136&lt;&gt;DART_MX8M!C136,DART_MX8M!C136,"")</f>
        <v>HDMI_TX_M_LN_2</v>
      </c>
      <c r="L136" s="20" t="str">
        <f>IF(C136&lt;&gt;DART_MX8MP!C136,DART_MX8MP!C136,"")</f>
        <v>HDMI_TX2_N</v>
      </c>
    </row>
    <row r="137" spans="1:12" x14ac:dyDescent="0.25">
      <c r="A137" s="24" t="s">
        <v>5</v>
      </c>
      <c r="B137" s="34">
        <v>46</v>
      </c>
      <c r="C137" s="8" t="s">
        <v>275</v>
      </c>
      <c r="D137" s="8" t="s">
        <v>527</v>
      </c>
      <c r="E137" s="8"/>
      <c r="F137" s="8"/>
      <c r="G137" s="20"/>
      <c r="H137" s="8"/>
      <c r="J137" s="41" t="str">
        <f t="shared" si="3"/>
        <v/>
      </c>
      <c r="K137" s="20" t="str">
        <f>IF(C137&lt;&gt;DART_MX8M!C137,DART_MX8M!C137,"")</f>
        <v/>
      </c>
      <c r="L137" s="20" t="str">
        <f>IF(C137&lt;&gt;DART_MX8MP!C137,DART_MX8MP!C137,"")</f>
        <v/>
      </c>
    </row>
    <row r="138" spans="1:12" x14ac:dyDescent="0.25">
      <c r="A138" s="24" t="s">
        <v>5</v>
      </c>
      <c r="B138" s="34">
        <v>47</v>
      </c>
      <c r="C138" s="8" t="s">
        <v>24</v>
      </c>
      <c r="D138" s="8" t="s">
        <v>24</v>
      </c>
      <c r="E138" s="8"/>
      <c r="F138" s="8"/>
      <c r="G138" s="20"/>
      <c r="H138" s="8"/>
      <c r="J138" s="41" t="str">
        <f t="shared" si="3"/>
        <v/>
      </c>
      <c r="K138" s="20" t="str">
        <f>IF(C138&lt;&gt;DART_MX8M!C138,DART_MX8M!C138,"")</f>
        <v/>
      </c>
      <c r="L138" s="20" t="str">
        <f>IF(C138&lt;&gt;DART_MX8MP!C138,DART_MX8MP!C138,"")</f>
        <v/>
      </c>
    </row>
    <row r="139" spans="1:12" x14ac:dyDescent="0.25">
      <c r="A139" s="24" t="s">
        <v>5</v>
      </c>
      <c r="B139" s="34">
        <v>48</v>
      </c>
      <c r="C139" s="8" t="s">
        <v>276</v>
      </c>
      <c r="D139" s="8" t="s">
        <v>528</v>
      </c>
      <c r="E139" s="8"/>
      <c r="F139" s="8"/>
      <c r="G139" s="20"/>
      <c r="H139" s="8"/>
      <c r="J139" s="41" t="str">
        <f t="shared" si="3"/>
        <v/>
      </c>
      <c r="K139" s="20" t="str">
        <f>IF(C139&lt;&gt;DART_MX8M!C139,DART_MX8M!C139,"")</f>
        <v/>
      </c>
      <c r="L139" s="20" t="str">
        <f>IF(C139&lt;&gt;DART_MX8MP!C139,DART_MX8MP!C139,"")</f>
        <v/>
      </c>
    </row>
    <row r="140" spans="1:12" x14ac:dyDescent="0.25">
      <c r="A140" s="24" t="s">
        <v>5</v>
      </c>
      <c r="B140" s="34">
        <v>49</v>
      </c>
      <c r="C140" s="8" t="s">
        <v>394</v>
      </c>
      <c r="D140" s="8" t="s">
        <v>394</v>
      </c>
      <c r="E140" s="8"/>
      <c r="F140" s="8"/>
      <c r="G140" s="20"/>
      <c r="H140" s="8"/>
      <c r="J140" s="41" t="str">
        <f t="shared" si="3"/>
        <v/>
      </c>
      <c r="K140" s="20" t="str">
        <f>IF(C140&lt;&gt;DART_MX8M!C140,DART_MX8M!C140,"")</f>
        <v>HDMI_TX_P_LN_3</v>
      </c>
      <c r="L140" s="20" t="str">
        <f>IF(C140&lt;&gt;DART_MX8MP!C140,DART_MX8MP!C140,"")</f>
        <v>HDMI_TXC_P</v>
      </c>
    </row>
    <row r="141" spans="1:12" x14ac:dyDescent="0.25">
      <c r="A141" s="24" t="s">
        <v>5</v>
      </c>
      <c r="B141" s="34">
        <v>50</v>
      </c>
      <c r="C141" s="8" t="s">
        <v>277</v>
      </c>
      <c r="D141" s="8" t="s">
        <v>529</v>
      </c>
      <c r="E141" s="8"/>
      <c r="F141" s="8"/>
      <c r="G141" s="20"/>
      <c r="H141" s="8"/>
      <c r="J141" s="41" t="str">
        <f t="shared" si="3"/>
        <v/>
      </c>
      <c r="K141" s="20" t="str">
        <f>IF(C141&lt;&gt;DART_MX8M!C141,DART_MX8M!C141,"")</f>
        <v/>
      </c>
      <c r="L141" s="20" t="str">
        <f>IF(C141&lt;&gt;DART_MX8MP!C141,DART_MX8MP!C141,"")</f>
        <v/>
      </c>
    </row>
    <row r="142" spans="1:12" x14ac:dyDescent="0.25">
      <c r="A142" s="24" t="s">
        <v>5</v>
      </c>
      <c r="B142" s="34">
        <v>51</v>
      </c>
      <c r="C142" s="8" t="s">
        <v>394</v>
      </c>
      <c r="D142" s="8" t="s">
        <v>394</v>
      </c>
      <c r="E142" s="8"/>
      <c r="F142" s="8"/>
      <c r="G142" s="20"/>
      <c r="H142" s="8"/>
      <c r="J142" s="41" t="str">
        <f t="shared" si="3"/>
        <v/>
      </c>
      <c r="K142" s="20" t="str">
        <f>IF(C142&lt;&gt;DART_MX8M!C142,DART_MX8M!C142,"")</f>
        <v>HDMI_TX_M_LN_3</v>
      </c>
      <c r="L142" s="20" t="str">
        <f>IF(C142&lt;&gt;DART_MX8MP!C142,DART_MX8MP!C142,"")</f>
        <v>HDMI_TXC_N</v>
      </c>
    </row>
    <row r="143" spans="1:12" x14ac:dyDescent="0.25">
      <c r="A143" s="24" t="s">
        <v>5</v>
      </c>
      <c r="B143" s="34">
        <v>52</v>
      </c>
      <c r="C143" s="8" t="s">
        <v>278</v>
      </c>
      <c r="D143" s="8" t="s">
        <v>530</v>
      </c>
      <c r="E143" s="8"/>
      <c r="F143" s="8"/>
      <c r="G143" s="20"/>
      <c r="H143" s="8"/>
      <c r="J143" s="41" t="str">
        <f t="shared" si="3"/>
        <v/>
      </c>
      <c r="K143" s="20" t="str">
        <f>IF(C143&lt;&gt;DART_MX8M!C143,DART_MX8M!C143,"")</f>
        <v/>
      </c>
      <c r="L143" s="20" t="str">
        <f>IF(C143&lt;&gt;DART_MX8MP!C143,DART_MX8MP!C143,"")</f>
        <v/>
      </c>
    </row>
    <row r="144" spans="1:12" x14ac:dyDescent="0.25">
      <c r="A144" s="24" t="s">
        <v>5</v>
      </c>
      <c r="B144" s="34">
        <v>53</v>
      </c>
      <c r="C144" s="8" t="s">
        <v>24</v>
      </c>
      <c r="D144" s="8" t="s">
        <v>24</v>
      </c>
      <c r="E144" s="8"/>
      <c r="F144" s="8"/>
      <c r="G144" s="20"/>
      <c r="H144" s="8"/>
      <c r="J144" s="41" t="str">
        <f t="shared" si="3"/>
        <v/>
      </c>
      <c r="K144" s="20" t="str">
        <f>IF(C144&lt;&gt;DART_MX8M!C144,DART_MX8M!C144,"")</f>
        <v/>
      </c>
      <c r="L144" s="20" t="str">
        <f>IF(C144&lt;&gt;DART_MX8MP!C144,DART_MX8MP!C144,"")</f>
        <v/>
      </c>
    </row>
    <row r="145" spans="1:12" x14ac:dyDescent="0.25">
      <c r="A145" s="24" t="s">
        <v>5</v>
      </c>
      <c r="B145" s="34">
        <v>54</v>
      </c>
      <c r="C145" s="8" t="s">
        <v>279</v>
      </c>
      <c r="D145" s="8" t="s">
        <v>129</v>
      </c>
      <c r="E145" s="8"/>
      <c r="F145" s="8"/>
      <c r="G145" s="20"/>
      <c r="H145" s="8"/>
      <c r="J145" s="41" t="str">
        <f t="shared" si="3"/>
        <v/>
      </c>
      <c r="K145" s="20" t="str">
        <f>IF(C145&lt;&gt;DART_MX8M!C145,DART_MX8M!C145,"")</f>
        <v/>
      </c>
      <c r="L145" s="20" t="str">
        <f>IF(C145&lt;&gt;DART_MX8MP!C145,DART_MX8MP!C145,"")</f>
        <v/>
      </c>
    </row>
    <row r="146" spans="1:12" x14ac:dyDescent="0.25">
      <c r="A146" s="24" t="s">
        <v>5</v>
      </c>
      <c r="B146" s="34">
        <v>55</v>
      </c>
      <c r="C146" s="8" t="s">
        <v>280</v>
      </c>
      <c r="D146" s="8" t="s">
        <v>130</v>
      </c>
      <c r="E146" s="8"/>
      <c r="F146" s="8"/>
      <c r="G146" s="20"/>
      <c r="H146" s="8"/>
      <c r="J146" s="41" t="str">
        <f t="shared" si="3"/>
        <v/>
      </c>
      <c r="K146" s="20" t="str">
        <f>IF(C146&lt;&gt;DART_MX8M!C146,DART_MX8M!C146,"")</f>
        <v/>
      </c>
      <c r="L146" s="20" t="str">
        <f>IF(C146&lt;&gt;DART_MX8MP!C146,DART_MX8MP!C146,"")</f>
        <v/>
      </c>
    </row>
    <row r="147" spans="1:12" x14ac:dyDescent="0.25">
      <c r="A147" s="24" t="s">
        <v>5</v>
      </c>
      <c r="B147" s="34">
        <v>56</v>
      </c>
      <c r="C147" s="8" t="s">
        <v>281</v>
      </c>
      <c r="D147" s="8" t="s">
        <v>131</v>
      </c>
      <c r="E147" s="8"/>
      <c r="F147" s="8"/>
      <c r="G147" s="20"/>
      <c r="H147" s="8"/>
      <c r="J147" s="41" t="str">
        <f t="shared" si="3"/>
        <v/>
      </c>
      <c r="K147" s="20" t="str">
        <f>IF(C147&lt;&gt;DART_MX8M!C147,DART_MX8M!C147,"")</f>
        <v/>
      </c>
      <c r="L147" s="20" t="str">
        <f>IF(C147&lt;&gt;DART_MX8MP!C147,DART_MX8MP!C147,"")</f>
        <v/>
      </c>
    </row>
    <row r="148" spans="1:12" x14ac:dyDescent="0.25">
      <c r="A148" s="24" t="s">
        <v>5</v>
      </c>
      <c r="B148" s="34">
        <v>57</v>
      </c>
      <c r="C148" s="8" t="s">
        <v>282</v>
      </c>
      <c r="D148" s="8" t="s">
        <v>132</v>
      </c>
      <c r="E148" s="8"/>
      <c r="F148" s="8"/>
      <c r="G148" s="20"/>
      <c r="H148" s="8"/>
      <c r="J148" s="41" t="str">
        <f t="shared" si="3"/>
        <v/>
      </c>
      <c r="K148" s="20" t="str">
        <f>IF(C148&lt;&gt;DART_MX8M!C148,DART_MX8M!C148,"")</f>
        <v/>
      </c>
      <c r="L148" s="20" t="str">
        <f>IF(C148&lt;&gt;DART_MX8MP!C148,DART_MX8MP!C148,"")</f>
        <v/>
      </c>
    </row>
    <row r="149" spans="1:12" x14ac:dyDescent="0.25">
      <c r="A149" s="24" t="s">
        <v>5</v>
      </c>
      <c r="B149" s="34">
        <v>58</v>
      </c>
      <c r="C149" s="8" t="s">
        <v>283</v>
      </c>
      <c r="D149" s="8" t="s">
        <v>531</v>
      </c>
      <c r="E149" s="8"/>
      <c r="F149" s="8"/>
      <c r="G149" s="20"/>
      <c r="H149" s="8"/>
      <c r="J149" s="41" t="str">
        <f t="shared" si="3"/>
        <v/>
      </c>
      <c r="K149" s="20" t="str">
        <f>IF(C149&lt;&gt;DART_MX8M!C149,DART_MX8M!C149,"")</f>
        <v/>
      </c>
      <c r="L149" s="20" t="str">
        <f>IF(C149&lt;&gt;DART_MX8MP!C149,DART_MX8MP!C149,"")</f>
        <v/>
      </c>
    </row>
    <row r="150" spans="1:12" x14ac:dyDescent="0.25">
      <c r="A150" s="24" t="s">
        <v>5</v>
      </c>
      <c r="B150" s="34">
        <v>59</v>
      </c>
      <c r="C150" s="8" t="s">
        <v>284</v>
      </c>
      <c r="D150" s="8" t="s">
        <v>821</v>
      </c>
      <c r="E150" s="8" t="s">
        <v>466</v>
      </c>
      <c r="F150" s="8"/>
      <c r="G150" s="20"/>
      <c r="H150" s="10" t="s">
        <v>728</v>
      </c>
      <c r="J150" s="41" t="str">
        <f t="shared" si="3"/>
        <v/>
      </c>
      <c r="K150" s="20" t="str">
        <f>IF(C150&lt;&gt;DART_MX8M!C150,DART_MX8M!C150,"")</f>
        <v/>
      </c>
      <c r="L150" s="20" t="str">
        <f>IF(C150&lt;&gt;DART_MX8MP!C150,DART_MX8MP!C150,"")</f>
        <v/>
      </c>
    </row>
    <row r="151" spans="1:12" x14ac:dyDescent="0.25">
      <c r="A151" s="24" t="s">
        <v>5</v>
      </c>
      <c r="B151" s="34">
        <v>60</v>
      </c>
      <c r="C151" s="8" t="s">
        <v>285</v>
      </c>
      <c r="D151" s="8" t="s">
        <v>134</v>
      </c>
      <c r="E151" s="8" t="s">
        <v>392</v>
      </c>
      <c r="F151" s="8"/>
      <c r="G151" s="20"/>
      <c r="H151" s="8"/>
      <c r="J151" s="41" t="str">
        <f t="shared" si="3"/>
        <v/>
      </c>
      <c r="K151" s="20" t="str">
        <f>IF(C151&lt;&gt;DART_MX8M!C151,DART_MX8M!C151,"")</f>
        <v/>
      </c>
      <c r="L151" s="20" t="str">
        <f>IF(C151&lt;&gt;DART_MX8MP!C151,DART_MX8MP!C151,"")</f>
        <v/>
      </c>
    </row>
    <row r="152" spans="1:12" x14ac:dyDescent="0.25">
      <c r="A152" s="24" t="s">
        <v>5</v>
      </c>
      <c r="B152" s="34">
        <v>61</v>
      </c>
      <c r="C152" s="8" t="s">
        <v>286</v>
      </c>
      <c r="D152" s="8" t="s">
        <v>822</v>
      </c>
      <c r="E152" s="8" t="s">
        <v>467</v>
      </c>
      <c r="F152" s="8"/>
      <c r="G152" s="20"/>
      <c r="H152" s="10" t="s">
        <v>728</v>
      </c>
      <c r="J152" s="41" t="str">
        <f t="shared" si="3"/>
        <v/>
      </c>
      <c r="K152" s="20" t="str">
        <f>IF(C152&lt;&gt;DART_MX8M!C152,DART_MX8M!C152,"")</f>
        <v/>
      </c>
      <c r="L152" s="20" t="str">
        <f>IF(C152&lt;&gt;DART_MX8MP!C152,DART_MX8MP!C152,"")</f>
        <v/>
      </c>
    </row>
    <row r="153" spans="1:12" x14ac:dyDescent="0.25">
      <c r="A153" s="24" t="s">
        <v>5</v>
      </c>
      <c r="B153" s="34">
        <v>62</v>
      </c>
      <c r="C153" s="8" t="s">
        <v>287</v>
      </c>
      <c r="D153" s="8" t="s">
        <v>823</v>
      </c>
      <c r="E153" s="8" t="s">
        <v>468</v>
      </c>
      <c r="F153" s="8"/>
      <c r="G153" s="20"/>
      <c r="H153" s="10" t="s">
        <v>728</v>
      </c>
      <c r="J153" s="41" t="str">
        <f t="shared" si="3"/>
        <v/>
      </c>
      <c r="K153" s="20" t="str">
        <f>IF(C153&lt;&gt;DART_MX8M!C153,DART_MX8M!C153,"")</f>
        <v/>
      </c>
      <c r="L153" s="20" t="str">
        <f>IF(C153&lt;&gt;DART_MX8MP!C153,DART_MX8MP!C153,"")</f>
        <v/>
      </c>
    </row>
    <row r="154" spans="1:12" x14ac:dyDescent="0.25">
      <c r="A154" s="24" t="s">
        <v>5</v>
      </c>
      <c r="B154" s="34">
        <v>63</v>
      </c>
      <c r="C154" s="8" t="s">
        <v>288</v>
      </c>
      <c r="D154" s="8" t="s">
        <v>824</v>
      </c>
      <c r="E154" s="8" t="s">
        <v>469</v>
      </c>
      <c r="F154" s="8"/>
      <c r="G154" s="20"/>
      <c r="H154" s="10" t="s">
        <v>728</v>
      </c>
      <c r="J154" s="41" t="str">
        <f t="shared" si="3"/>
        <v/>
      </c>
      <c r="K154" s="20" t="str">
        <f>IF(C154&lt;&gt;DART_MX8M!C154,DART_MX8M!C154,"")</f>
        <v/>
      </c>
      <c r="L154" s="20" t="str">
        <f>IF(C154&lt;&gt;DART_MX8MP!C154,DART_MX8MP!C154,"")</f>
        <v/>
      </c>
    </row>
    <row r="155" spans="1:12" x14ac:dyDescent="0.25">
      <c r="A155" s="24" t="s">
        <v>5</v>
      </c>
      <c r="B155" s="34">
        <v>64</v>
      </c>
      <c r="C155" s="8" t="s">
        <v>289</v>
      </c>
      <c r="D155" s="8" t="s">
        <v>135</v>
      </c>
      <c r="E155" s="8" t="s">
        <v>392</v>
      </c>
      <c r="F155" s="8"/>
      <c r="G155" s="20"/>
      <c r="H155" s="10"/>
      <c r="J155" s="41" t="str">
        <f t="shared" si="3"/>
        <v/>
      </c>
      <c r="K155" s="20" t="str">
        <f>IF(C155&lt;&gt;DART_MX8M!C155,DART_MX8M!C155,"")</f>
        <v/>
      </c>
      <c r="L155" s="20" t="str">
        <f>IF(C155&lt;&gt;DART_MX8MP!C155,DART_MX8MP!C155,"")</f>
        <v/>
      </c>
    </row>
    <row r="156" spans="1:12" x14ac:dyDescent="0.25">
      <c r="A156" s="24" t="s">
        <v>5</v>
      </c>
      <c r="B156" s="34">
        <v>65</v>
      </c>
      <c r="C156" s="8" t="s">
        <v>290</v>
      </c>
      <c r="D156" s="8" t="s">
        <v>805</v>
      </c>
      <c r="E156" s="8" t="s">
        <v>470</v>
      </c>
      <c r="F156" s="8"/>
      <c r="G156" s="20"/>
      <c r="H156" s="10" t="s">
        <v>728</v>
      </c>
      <c r="J156" s="41" t="str">
        <f t="shared" si="3"/>
        <v/>
      </c>
      <c r="K156" s="20" t="str">
        <f>IF(C156&lt;&gt;DART_MX8M!C156,DART_MX8M!C156,"")</f>
        <v/>
      </c>
      <c r="L156" s="20" t="str">
        <f>IF(C156&lt;&gt;DART_MX8MP!C156,DART_MX8MP!C156,"")</f>
        <v/>
      </c>
    </row>
    <row r="157" spans="1:12" x14ac:dyDescent="0.25">
      <c r="A157" s="24" t="s">
        <v>5</v>
      </c>
      <c r="B157" s="34">
        <v>66</v>
      </c>
      <c r="C157" s="8" t="s">
        <v>291</v>
      </c>
      <c r="D157" s="8" t="s">
        <v>806</v>
      </c>
      <c r="E157" s="8" t="s">
        <v>471</v>
      </c>
      <c r="F157" s="8"/>
      <c r="G157" s="20"/>
      <c r="H157" s="10" t="s">
        <v>728</v>
      </c>
      <c r="J157" s="41" t="str">
        <f t="shared" si="3"/>
        <v/>
      </c>
      <c r="K157" s="20" t="str">
        <f>IF(C157&lt;&gt;DART_MX8M!C157,DART_MX8M!C157,"")</f>
        <v/>
      </c>
      <c r="L157" s="20" t="str">
        <f>IF(C157&lt;&gt;DART_MX8MP!C157,DART_MX8MP!C157,"")</f>
        <v/>
      </c>
    </row>
    <row r="158" spans="1:12" x14ac:dyDescent="0.25">
      <c r="A158" s="24" t="s">
        <v>5</v>
      </c>
      <c r="B158" s="34">
        <v>67</v>
      </c>
      <c r="C158" s="8" t="s">
        <v>292</v>
      </c>
      <c r="D158" s="8" t="s">
        <v>807</v>
      </c>
      <c r="E158" s="8" t="s">
        <v>472</v>
      </c>
      <c r="F158" s="8"/>
      <c r="G158" s="20"/>
      <c r="H158" s="10" t="s">
        <v>728</v>
      </c>
      <c r="J158" s="41" t="str">
        <f t="shared" si="3"/>
        <v/>
      </c>
      <c r="K158" s="20" t="str">
        <f>IF(C158&lt;&gt;DART_MX8M!C158,DART_MX8M!C158,"")</f>
        <v/>
      </c>
      <c r="L158" s="20" t="str">
        <f>IF(C158&lt;&gt;DART_MX8MP!C158,DART_MX8MP!C158,"")</f>
        <v/>
      </c>
    </row>
    <row r="159" spans="1:12" x14ac:dyDescent="0.25">
      <c r="A159" s="24" t="s">
        <v>5</v>
      </c>
      <c r="B159" s="34">
        <v>68</v>
      </c>
      <c r="C159" s="8" t="s">
        <v>293</v>
      </c>
      <c r="D159" s="8" t="s">
        <v>808</v>
      </c>
      <c r="E159" s="8" t="s">
        <v>473</v>
      </c>
      <c r="F159" s="8"/>
      <c r="G159" s="20"/>
      <c r="H159" s="10" t="s">
        <v>728</v>
      </c>
      <c r="J159" s="41" t="str">
        <f t="shared" si="3"/>
        <v/>
      </c>
      <c r="K159" s="20" t="str">
        <f>IF(C159&lt;&gt;DART_MX8M!C159,DART_MX8M!C159,"")</f>
        <v/>
      </c>
      <c r="L159" s="20" t="str">
        <f>IF(C159&lt;&gt;DART_MX8MP!C159,DART_MX8MP!C159,"")</f>
        <v/>
      </c>
    </row>
    <row r="160" spans="1:12" x14ac:dyDescent="0.25">
      <c r="A160" s="24" t="s">
        <v>5</v>
      </c>
      <c r="B160" s="34">
        <v>69</v>
      </c>
      <c r="C160" s="8" t="s">
        <v>294</v>
      </c>
      <c r="D160" s="8" t="s">
        <v>809</v>
      </c>
      <c r="E160" s="8" t="s">
        <v>474</v>
      </c>
      <c r="F160" s="8"/>
      <c r="G160" s="20"/>
      <c r="H160" s="10" t="s">
        <v>728</v>
      </c>
      <c r="J160" s="41" t="str">
        <f t="shared" si="3"/>
        <v/>
      </c>
      <c r="K160" s="20" t="str">
        <f>IF(C160&lt;&gt;DART_MX8M!C160,DART_MX8M!C160,"")</f>
        <v/>
      </c>
      <c r="L160" s="20" t="str">
        <f>IF(C160&lt;&gt;DART_MX8MP!C160,DART_MX8MP!C160,"")</f>
        <v/>
      </c>
    </row>
    <row r="161" spans="1:12" x14ac:dyDescent="0.25">
      <c r="A161" s="24" t="s">
        <v>5</v>
      </c>
      <c r="B161" s="34">
        <v>70</v>
      </c>
      <c r="C161" s="8" t="s">
        <v>295</v>
      </c>
      <c r="D161" s="8" t="s">
        <v>810</v>
      </c>
      <c r="E161" s="8" t="s">
        <v>475</v>
      </c>
      <c r="F161" s="8"/>
      <c r="G161" s="20"/>
      <c r="H161" s="10" t="s">
        <v>728</v>
      </c>
      <c r="J161" s="41" t="str">
        <f t="shared" si="3"/>
        <v/>
      </c>
      <c r="K161" s="20" t="str">
        <f>IF(C161&lt;&gt;DART_MX8M!C161,DART_MX8M!C161,"")</f>
        <v/>
      </c>
      <c r="L161" s="20" t="str">
        <f>IF(C161&lt;&gt;DART_MX8MP!C161,DART_MX8MP!C161,"")</f>
        <v/>
      </c>
    </row>
    <row r="162" spans="1:12" x14ac:dyDescent="0.25">
      <c r="A162" s="24" t="s">
        <v>5</v>
      </c>
      <c r="B162" s="34">
        <v>71</v>
      </c>
      <c r="C162" s="8" t="s">
        <v>296</v>
      </c>
      <c r="D162" s="8" t="s">
        <v>811</v>
      </c>
      <c r="E162" s="8" t="s">
        <v>476</v>
      </c>
      <c r="F162" s="8"/>
      <c r="G162" s="20"/>
      <c r="H162" s="10" t="s">
        <v>728</v>
      </c>
      <c r="J162" s="41" t="str">
        <f t="shared" si="3"/>
        <v/>
      </c>
      <c r="K162" s="20" t="str">
        <f>IF(C162&lt;&gt;DART_MX8M!C162,DART_MX8M!C162,"")</f>
        <v/>
      </c>
      <c r="L162" s="20" t="str">
        <f>IF(C162&lt;&gt;DART_MX8MP!C162,DART_MX8MP!C162,"")</f>
        <v/>
      </c>
    </row>
    <row r="163" spans="1:12" x14ac:dyDescent="0.25">
      <c r="A163" s="24" t="s">
        <v>5</v>
      </c>
      <c r="B163" s="34">
        <v>72</v>
      </c>
      <c r="C163" s="8" t="s">
        <v>297</v>
      </c>
      <c r="D163" s="8" t="s">
        <v>136</v>
      </c>
      <c r="E163" s="8" t="s">
        <v>392</v>
      </c>
      <c r="F163" s="8"/>
      <c r="G163" s="20"/>
      <c r="H163" s="10"/>
      <c r="J163" s="41" t="str">
        <f t="shared" si="3"/>
        <v/>
      </c>
      <c r="K163" s="20" t="str">
        <f>IF(C163&lt;&gt;DART_MX8M!C163,DART_MX8M!C163,"")</f>
        <v/>
      </c>
      <c r="L163" s="20" t="str">
        <f>IF(C163&lt;&gt;DART_MX8MP!C163,DART_MX8MP!C163,"")</f>
        <v/>
      </c>
    </row>
    <row r="164" spans="1:12" ht="45" x14ac:dyDescent="0.25">
      <c r="A164" s="24" t="s">
        <v>5</v>
      </c>
      <c r="B164" s="34">
        <v>73</v>
      </c>
      <c r="C164" s="8" t="s">
        <v>298</v>
      </c>
      <c r="D164" s="8" t="s">
        <v>825</v>
      </c>
      <c r="E164" s="8" t="s">
        <v>477</v>
      </c>
      <c r="F164" s="8"/>
      <c r="G164" s="20"/>
      <c r="H164" s="10" t="s">
        <v>727</v>
      </c>
      <c r="J164" s="41" t="str">
        <f t="shared" si="3"/>
        <v/>
      </c>
      <c r="K164" s="20" t="str">
        <f>IF(C164&lt;&gt;DART_MX8M!C164,DART_MX8M!C164,"")</f>
        <v/>
      </c>
      <c r="L164" s="20" t="str">
        <f>IF(C164&lt;&gt;DART_MX8MP!C164,DART_MX8MP!C164,"")</f>
        <v/>
      </c>
    </row>
    <row r="165" spans="1:12" x14ac:dyDescent="0.25">
      <c r="A165" s="24" t="s">
        <v>5</v>
      </c>
      <c r="B165" s="34">
        <v>74</v>
      </c>
      <c r="C165" s="8" t="s">
        <v>299</v>
      </c>
      <c r="D165" s="8" t="s">
        <v>826</v>
      </c>
      <c r="E165" s="8" t="s">
        <v>478</v>
      </c>
      <c r="F165" s="8"/>
      <c r="G165" s="20"/>
      <c r="H165" s="10" t="s">
        <v>728</v>
      </c>
      <c r="J165" s="41" t="str">
        <f t="shared" si="3"/>
        <v/>
      </c>
      <c r="K165" s="20" t="str">
        <f>IF(C165&lt;&gt;DART_MX8M!C165,DART_MX8M!C165,"")</f>
        <v/>
      </c>
      <c r="L165" s="20" t="str">
        <f>IF(C165&lt;&gt;DART_MX8MP!C165,DART_MX8MP!C165,"")</f>
        <v/>
      </c>
    </row>
    <row r="166" spans="1:12" x14ac:dyDescent="0.25">
      <c r="A166" s="24" t="s">
        <v>5</v>
      </c>
      <c r="B166" s="34">
        <v>75</v>
      </c>
      <c r="C166" s="8" t="s">
        <v>24</v>
      </c>
      <c r="D166" s="8" t="s">
        <v>24</v>
      </c>
      <c r="E166" s="8" t="s">
        <v>392</v>
      </c>
      <c r="F166" s="8"/>
      <c r="G166" s="20"/>
      <c r="H166" s="10"/>
      <c r="J166" s="41" t="str">
        <f t="shared" si="3"/>
        <v/>
      </c>
      <c r="K166" s="20" t="str">
        <f>IF(C166&lt;&gt;DART_MX8M!C166,DART_MX8M!C166,"")</f>
        <v/>
      </c>
      <c r="L166" s="20" t="str">
        <f>IF(C166&lt;&gt;DART_MX8MP!C166,DART_MX8MP!C166,"")</f>
        <v/>
      </c>
    </row>
    <row r="167" spans="1:12" x14ac:dyDescent="0.25">
      <c r="A167" s="24" t="s">
        <v>5</v>
      </c>
      <c r="B167" s="34">
        <v>76</v>
      </c>
      <c r="C167" s="8" t="s">
        <v>300</v>
      </c>
      <c r="D167" s="8" t="s">
        <v>827</v>
      </c>
      <c r="E167" s="8" t="s">
        <v>479</v>
      </c>
      <c r="F167" s="8"/>
      <c r="G167" s="20"/>
      <c r="H167" s="10" t="s">
        <v>728</v>
      </c>
      <c r="J167" s="41" t="str">
        <f t="shared" si="3"/>
        <v/>
      </c>
      <c r="K167" s="20" t="str">
        <f>IF(C167&lt;&gt;DART_MX8M!C167,DART_MX8M!C167,"")</f>
        <v/>
      </c>
      <c r="L167" s="20" t="str">
        <f>IF(C167&lt;&gt;DART_MX8MP!C167,DART_MX8MP!C167,"")</f>
        <v/>
      </c>
    </row>
    <row r="168" spans="1:12" x14ac:dyDescent="0.25">
      <c r="A168" s="24" t="s">
        <v>5</v>
      </c>
      <c r="B168" s="34">
        <v>77</v>
      </c>
      <c r="C168" s="8" t="s">
        <v>301</v>
      </c>
      <c r="D168" s="8" t="s">
        <v>137</v>
      </c>
      <c r="E168" s="8" t="s">
        <v>392</v>
      </c>
      <c r="F168" s="8"/>
      <c r="G168" s="20"/>
      <c r="H168" s="10"/>
      <c r="J168" s="41" t="str">
        <f t="shared" si="3"/>
        <v/>
      </c>
      <c r="K168" s="20" t="str">
        <f>IF(C168&lt;&gt;DART_MX8M!C168,DART_MX8M!C168,"")</f>
        <v/>
      </c>
      <c r="L168" s="20" t="str">
        <f>IF(C168&lt;&gt;DART_MX8MP!C168,DART_MX8MP!C168,"")</f>
        <v/>
      </c>
    </row>
    <row r="169" spans="1:12" x14ac:dyDescent="0.25">
      <c r="A169" s="24" t="s">
        <v>5</v>
      </c>
      <c r="B169" s="34">
        <v>78</v>
      </c>
      <c r="C169" s="8" t="s">
        <v>302</v>
      </c>
      <c r="D169" s="8" t="s">
        <v>813</v>
      </c>
      <c r="E169" s="8" t="s">
        <v>480</v>
      </c>
      <c r="F169" s="8"/>
      <c r="G169" s="20"/>
      <c r="H169" s="10" t="s">
        <v>728</v>
      </c>
      <c r="J169" s="41" t="str">
        <f t="shared" si="3"/>
        <v/>
      </c>
      <c r="K169" s="20" t="str">
        <f>IF(C169&lt;&gt;DART_MX8M!C169,DART_MX8M!C169,"")</f>
        <v/>
      </c>
      <c r="L169" s="20" t="str">
        <f>IF(C169&lt;&gt;DART_MX8MP!C169,DART_MX8MP!C169,"")</f>
        <v/>
      </c>
    </row>
    <row r="170" spans="1:12" x14ac:dyDescent="0.25">
      <c r="A170" s="24" t="s">
        <v>5</v>
      </c>
      <c r="B170" s="34">
        <v>79</v>
      </c>
      <c r="C170" s="8" t="s">
        <v>303</v>
      </c>
      <c r="D170" s="8" t="s">
        <v>138</v>
      </c>
      <c r="E170" s="8" t="s">
        <v>392</v>
      </c>
      <c r="F170" s="8"/>
      <c r="G170" s="20"/>
      <c r="H170" s="10"/>
      <c r="J170" s="41" t="str">
        <f t="shared" si="3"/>
        <v/>
      </c>
      <c r="K170" s="20" t="str">
        <f>IF(C170&lt;&gt;DART_MX8M!C170,DART_MX8M!C170,"")</f>
        <v/>
      </c>
      <c r="L170" s="20" t="str">
        <f>IF(C170&lt;&gt;DART_MX8MP!C170,DART_MX8MP!C170,"")</f>
        <v/>
      </c>
    </row>
    <row r="171" spans="1:12" x14ac:dyDescent="0.25">
      <c r="A171" s="24" t="s">
        <v>5</v>
      </c>
      <c r="B171" s="34">
        <v>80</v>
      </c>
      <c r="C171" s="8" t="s">
        <v>304</v>
      </c>
      <c r="D171" s="8" t="s">
        <v>814</v>
      </c>
      <c r="E171" s="8" t="s">
        <v>481</v>
      </c>
      <c r="F171" s="8"/>
      <c r="G171" s="20"/>
      <c r="H171" s="10" t="s">
        <v>728</v>
      </c>
      <c r="J171" s="41" t="str">
        <f t="shared" si="3"/>
        <v/>
      </c>
      <c r="K171" s="20" t="str">
        <f>IF(C171&lt;&gt;DART_MX8M!C171,DART_MX8M!C171,"")</f>
        <v/>
      </c>
      <c r="L171" s="20" t="str">
        <f>IF(C171&lt;&gt;DART_MX8MP!C171,DART_MX8MP!C171,"")</f>
        <v/>
      </c>
    </row>
    <row r="172" spans="1:12" x14ac:dyDescent="0.25">
      <c r="A172" s="24" t="s">
        <v>5</v>
      </c>
      <c r="B172" s="34">
        <v>81</v>
      </c>
      <c r="C172" s="8" t="s">
        <v>305</v>
      </c>
      <c r="D172" s="8" t="s">
        <v>139</v>
      </c>
      <c r="E172" s="8"/>
      <c r="F172" s="8"/>
      <c r="G172" s="20"/>
      <c r="H172" s="8"/>
      <c r="J172" s="41" t="str">
        <f t="shared" si="3"/>
        <v/>
      </c>
      <c r="K172" s="20" t="str">
        <f>IF(C172&lt;&gt;DART_MX8M!C172,DART_MX8M!C172,"")</f>
        <v/>
      </c>
      <c r="L172" s="20" t="str">
        <f>IF(C172&lt;&gt;DART_MX8MP!C172,DART_MX8MP!C172,"")</f>
        <v/>
      </c>
    </row>
    <row r="173" spans="1:12" x14ac:dyDescent="0.25">
      <c r="A173" s="24" t="s">
        <v>5</v>
      </c>
      <c r="B173" s="34">
        <v>82</v>
      </c>
      <c r="C173" s="8" t="s">
        <v>306</v>
      </c>
      <c r="D173" s="8" t="s">
        <v>532</v>
      </c>
      <c r="E173" s="8"/>
      <c r="F173" s="8"/>
      <c r="G173" s="20"/>
      <c r="H173" s="8"/>
      <c r="J173" s="41" t="str">
        <f t="shared" si="3"/>
        <v/>
      </c>
      <c r="K173" s="20" t="str">
        <f>IF(C173&lt;&gt;DART_MX8M!C173,DART_MX8M!C173,"")</f>
        <v/>
      </c>
      <c r="L173" s="20" t="str">
        <f>IF(C173&lt;&gt;DART_MX8MP!C173,DART_MX8MP!C173,"")</f>
        <v/>
      </c>
    </row>
    <row r="174" spans="1:12" x14ac:dyDescent="0.25">
      <c r="A174" s="24" t="s">
        <v>5</v>
      </c>
      <c r="B174" s="34">
        <v>83</v>
      </c>
      <c r="C174" s="8" t="s">
        <v>307</v>
      </c>
      <c r="D174" s="8" t="s">
        <v>141</v>
      </c>
      <c r="E174" s="8"/>
      <c r="F174" s="8"/>
      <c r="G174" s="20"/>
      <c r="H174" s="8"/>
      <c r="J174" s="41" t="str">
        <f t="shared" si="3"/>
        <v/>
      </c>
      <c r="K174" s="20" t="str">
        <f>IF(C174&lt;&gt;DART_MX8M!C174,DART_MX8M!C174,"")</f>
        <v/>
      </c>
      <c r="L174" s="20" t="str">
        <f>IF(C174&lt;&gt;DART_MX8MP!C174,DART_MX8MP!C174,"")</f>
        <v/>
      </c>
    </row>
    <row r="175" spans="1:12" x14ac:dyDescent="0.25">
      <c r="A175" s="24" t="s">
        <v>5</v>
      </c>
      <c r="B175" s="34">
        <v>84</v>
      </c>
      <c r="C175" s="8" t="s">
        <v>24</v>
      </c>
      <c r="D175" s="8" t="s">
        <v>24</v>
      </c>
      <c r="E175" s="8"/>
      <c r="F175" s="8"/>
      <c r="G175" s="20"/>
      <c r="H175" s="8"/>
      <c r="J175" s="41" t="str">
        <f t="shared" si="3"/>
        <v/>
      </c>
      <c r="K175" s="20" t="str">
        <f>IF(C175&lt;&gt;DART_MX8M!C175,DART_MX8M!C175,"")</f>
        <v/>
      </c>
      <c r="L175" s="20" t="str">
        <f>IF(C175&lt;&gt;DART_MX8MP!C175,DART_MX8MP!C175,"")</f>
        <v/>
      </c>
    </row>
    <row r="176" spans="1:12" x14ac:dyDescent="0.25">
      <c r="A176" s="24" t="s">
        <v>5</v>
      </c>
      <c r="B176" s="34">
        <v>85</v>
      </c>
      <c r="C176" s="8" t="s">
        <v>308</v>
      </c>
      <c r="D176" s="8" t="s">
        <v>142</v>
      </c>
      <c r="E176" s="8"/>
      <c r="F176" s="8"/>
      <c r="G176" s="20"/>
      <c r="H176" s="8"/>
      <c r="J176" s="41" t="str">
        <f t="shared" si="3"/>
        <v/>
      </c>
      <c r="K176" s="20" t="str">
        <f>IF(C176&lt;&gt;DART_MX8M!C176,DART_MX8M!C176,"")</f>
        <v/>
      </c>
      <c r="L176" s="20" t="str">
        <f>IF(C176&lt;&gt;DART_MX8MP!C176,DART_MX8MP!C176,"")</f>
        <v/>
      </c>
    </row>
    <row r="177" spans="1:12" x14ac:dyDescent="0.25">
      <c r="A177" s="24" t="s">
        <v>5</v>
      </c>
      <c r="B177" s="34">
        <v>86</v>
      </c>
      <c r="C177" s="8" t="s">
        <v>309</v>
      </c>
      <c r="D177" s="8" t="s">
        <v>143</v>
      </c>
      <c r="E177" s="8"/>
      <c r="F177" s="8"/>
      <c r="G177" s="20"/>
      <c r="H177" s="8"/>
      <c r="J177" s="41" t="str">
        <f t="shared" si="3"/>
        <v/>
      </c>
      <c r="K177" s="20" t="str">
        <f>IF(C177&lt;&gt;DART_MX8M!C177,DART_MX8M!C177,"")</f>
        <v/>
      </c>
      <c r="L177" s="20" t="str">
        <f>IF(C177&lt;&gt;DART_MX8MP!C177,DART_MX8MP!C177,"")</f>
        <v/>
      </c>
    </row>
    <row r="178" spans="1:12" x14ac:dyDescent="0.25">
      <c r="A178" s="24" t="s">
        <v>5</v>
      </c>
      <c r="B178" s="34">
        <v>87</v>
      </c>
      <c r="C178" s="8" t="s">
        <v>310</v>
      </c>
      <c r="D178" s="8" t="s">
        <v>144</v>
      </c>
      <c r="E178" s="8"/>
      <c r="F178" s="8"/>
      <c r="G178" s="20"/>
      <c r="H178" s="8"/>
      <c r="J178" s="41" t="str">
        <f t="shared" si="3"/>
        <v/>
      </c>
      <c r="K178" s="20" t="str">
        <f>IF(C178&lt;&gt;DART_MX8M!C178,DART_MX8M!C178,"")</f>
        <v/>
      </c>
      <c r="L178" s="20" t="str">
        <f>IF(C178&lt;&gt;DART_MX8MP!C178,DART_MX8MP!C178,"")</f>
        <v/>
      </c>
    </row>
    <row r="179" spans="1:12" x14ac:dyDescent="0.25">
      <c r="A179" s="24" t="s">
        <v>5</v>
      </c>
      <c r="B179" s="34">
        <v>88</v>
      </c>
      <c r="C179" s="8" t="s">
        <v>311</v>
      </c>
      <c r="D179" s="8" t="s">
        <v>145</v>
      </c>
      <c r="E179" s="8"/>
      <c r="F179" s="8"/>
      <c r="G179" s="20"/>
      <c r="H179" s="8" t="s">
        <v>700</v>
      </c>
      <c r="J179" s="41" t="str">
        <f t="shared" si="3"/>
        <v/>
      </c>
      <c r="K179" s="20" t="str">
        <f>IF(C179&lt;&gt;DART_MX8M!C179,DART_MX8M!C179,"")</f>
        <v/>
      </c>
      <c r="L179" s="20" t="str">
        <f>IF(C179&lt;&gt;DART_MX8MP!C179,DART_MX8MP!C179,"")</f>
        <v/>
      </c>
    </row>
    <row r="180" spans="1:12" x14ac:dyDescent="0.25">
      <c r="A180" s="24" t="s">
        <v>5</v>
      </c>
      <c r="B180" s="34">
        <v>89</v>
      </c>
      <c r="C180" s="8" t="s">
        <v>312</v>
      </c>
      <c r="D180" s="8" t="s">
        <v>146</v>
      </c>
      <c r="E180" s="8"/>
      <c r="F180" s="8"/>
      <c r="G180" s="20"/>
      <c r="H180" s="8"/>
      <c r="J180" s="41" t="str">
        <f t="shared" si="3"/>
        <v/>
      </c>
      <c r="K180" s="20" t="str">
        <f>IF(C180&lt;&gt;DART_MX8M!C180,DART_MX8M!C180,"")</f>
        <v/>
      </c>
      <c r="L180" s="20" t="str">
        <f>IF(C180&lt;&gt;DART_MX8MP!C180,DART_MX8MP!C180,"")</f>
        <v/>
      </c>
    </row>
    <row r="181" spans="1:12" ht="15.75" thickBot="1" x14ac:dyDescent="0.3">
      <c r="A181" s="26" t="s">
        <v>5</v>
      </c>
      <c r="B181" s="35">
        <v>90</v>
      </c>
      <c r="C181" s="8" t="s">
        <v>313</v>
      </c>
      <c r="D181" s="8" t="s">
        <v>147</v>
      </c>
      <c r="E181" s="8"/>
      <c r="F181" s="8"/>
      <c r="G181" s="20"/>
      <c r="H181" s="8" t="s">
        <v>700</v>
      </c>
      <c r="J181" s="41" t="str">
        <f t="shared" si="3"/>
        <v/>
      </c>
      <c r="K181" s="20" t="str">
        <f>IF(C181&lt;&gt;DART_MX8M!C181,DART_MX8M!C181,"")</f>
        <v/>
      </c>
      <c r="L181" s="20" t="str">
        <f>IF(C181&lt;&gt;DART_MX8MP!C181,DART_MX8MP!C181,"")</f>
        <v/>
      </c>
    </row>
    <row r="182" spans="1:12" x14ac:dyDescent="0.25">
      <c r="A182" s="22" t="s">
        <v>6</v>
      </c>
      <c r="B182" s="36">
        <v>1</v>
      </c>
      <c r="C182" s="8" t="s">
        <v>314</v>
      </c>
      <c r="D182" s="8" t="s">
        <v>533</v>
      </c>
      <c r="E182" s="8"/>
      <c r="F182" s="8"/>
      <c r="G182" s="20"/>
      <c r="H182" s="8"/>
      <c r="J182" s="41" t="str">
        <f t="shared" si="3"/>
        <v/>
      </c>
      <c r="K182" s="20" t="str">
        <f>IF(C182&lt;&gt;DART_MX8M!C182,DART_MX8M!C182,"")</f>
        <v/>
      </c>
      <c r="L182" s="20" t="str">
        <f>IF(C182&lt;&gt;DART_MX8MP!C182,DART_MX8MP!C182,"")</f>
        <v/>
      </c>
    </row>
    <row r="183" spans="1:12" x14ac:dyDescent="0.25">
      <c r="A183" s="24" t="s">
        <v>6</v>
      </c>
      <c r="B183" s="34">
        <v>2</v>
      </c>
      <c r="C183" s="8" t="s">
        <v>315</v>
      </c>
      <c r="D183" s="8" t="s">
        <v>149</v>
      </c>
      <c r="E183" s="8"/>
      <c r="F183" s="8" t="s">
        <v>315</v>
      </c>
      <c r="G183" s="20" t="s">
        <v>703</v>
      </c>
      <c r="H183" s="8"/>
      <c r="J183" s="41" t="str">
        <f t="shared" si="3"/>
        <v/>
      </c>
      <c r="K183" s="20" t="str">
        <f>IF(C183&lt;&gt;DART_MX8M!C183,DART_MX8M!C183,"")</f>
        <v/>
      </c>
      <c r="L183" s="20" t="str">
        <f>IF(C183&lt;&gt;DART_MX8MP!C183,DART_MX8MP!C183,"")</f>
        <v/>
      </c>
    </row>
    <row r="184" spans="1:12" x14ac:dyDescent="0.25">
      <c r="A184" s="24" t="s">
        <v>6</v>
      </c>
      <c r="B184" s="34">
        <v>3</v>
      </c>
      <c r="C184" s="8" t="s">
        <v>316</v>
      </c>
      <c r="D184" s="8" t="s">
        <v>150</v>
      </c>
      <c r="E184" s="8"/>
      <c r="F184" s="8" t="s">
        <v>392</v>
      </c>
      <c r="G184" s="20" t="s">
        <v>703</v>
      </c>
      <c r="H184" s="8"/>
      <c r="J184" s="41" t="str">
        <f t="shared" si="3"/>
        <v/>
      </c>
      <c r="K184" s="20" t="str">
        <f>IF(C184&lt;&gt;DART_MX8M!C184,DART_MX8M!C184,"")</f>
        <v/>
      </c>
      <c r="L184" s="20" t="str">
        <f>IF(C184&lt;&gt;DART_MX8MP!C184,DART_MX8MP!C184,"")</f>
        <v/>
      </c>
    </row>
    <row r="185" spans="1:12" x14ac:dyDescent="0.25">
      <c r="A185" s="24" t="s">
        <v>6</v>
      </c>
      <c r="B185" s="34">
        <v>4</v>
      </c>
      <c r="C185" s="8" t="s">
        <v>317</v>
      </c>
      <c r="D185" s="8" t="s">
        <v>151</v>
      </c>
      <c r="E185" s="8"/>
      <c r="F185" s="8" t="s">
        <v>317</v>
      </c>
      <c r="G185" s="20" t="s">
        <v>703</v>
      </c>
      <c r="H185" s="8"/>
      <c r="J185" s="41" t="str">
        <f t="shared" si="3"/>
        <v/>
      </c>
      <c r="K185" s="20" t="str">
        <f>IF(C185&lt;&gt;DART_MX8M!C185,DART_MX8M!C185,"")</f>
        <v/>
      </c>
      <c r="L185" s="20" t="str">
        <f>IF(C185&lt;&gt;DART_MX8MP!C185,DART_MX8MP!C185,"")</f>
        <v/>
      </c>
    </row>
    <row r="186" spans="1:12" x14ac:dyDescent="0.25">
      <c r="A186" s="24" t="s">
        <v>6</v>
      </c>
      <c r="B186" s="34">
        <v>5</v>
      </c>
      <c r="C186" s="8" t="s">
        <v>318</v>
      </c>
      <c r="D186" s="8" t="s">
        <v>152</v>
      </c>
      <c r="E186" s="8"/>
      <c r="F186" s="8" t="s">
        <v>318</v>
      </c>
      <c r="G186" s="20" t="s">
        <v>703</v>
      </c>
      <c r="H186" s="8"/>
      <c r="J186" s="41" t="str">
        <f t="shared" si="3"/>
        <v/>
      </c>
      <c r="K186" s="20" t="str">
        <f>IF(C186&lt;&gt;DART_MX8M!C186,DART_MX8M!C186,"")</f>
        <v/>
      </c>
      <c r="L186" s="20" t="str">
        <f>IF(C186&lt;&gt;DART_MX8MP!C186,DART_MX8MP!C186,"")</f>
        <v/>
      </c>
    </row>
    <row r="187" spans="1:12" x14ac:dyDescent="0.25">
      <c r="A187" s="24" t="s">
        <v>6</v>
      </c>
      <c r="B187" s="34">
        <v>6</v>
      </c>
      <c r="C187" s="8" t="s">
        <v>319</v>
      </c>
      <c r="D187" s="8" t="s">
        <v>153</v>
      </c>
      <c r="E187" s="8"/>
      <c r="F187" s="8" t="s">
        <v>319</v>
      </c>
      <c r="G187" s="20" t="s">
        <v>703</v>
      </c>
      <c r="H187" s="8"/>
      <c r="J187" s="41" t="str">
        <f t="shared" si="3"/>
        <v/>
      </c>
      <c r="K187" s="20" t="str">
        <f>IF(C187&lt;&gt;DART_MX8M!C187,DART_MX8M!C187,"")</f>
        <v/>
      </c>
      <c r="L187" s="20" t="str">
        <f>IF(C187&lt;&gt;DART_MX8MP!C187,DART_MX8MP!C187,"")</f>
        <v/>
      </c>
    </row>
    <row r="188" spans="1:12" x14ac:dyDescent="0.25">
      <c r="A188" s="24" t="s">
        <v>6</v>
      </c>
      <c r="B188" s="34">
        <v>7</v>
      </c>
      <c r="C188" s="8" t="s">
        <v>320</v>
      </c>
      <c r="D188" s="8" t="s">
        <v>154</v>
      </c>
      <c r="E188" s="8"/>
      <c r="F188" s="8" t="s">
        <v>320</v>
      </c>
      <c r="G188" s="20" t="s">
        <v>703</v>
      </c>
      <c r="H188" s="8"/>
      <c r="J188" s="41" t="str">
        <f t="shared" si="3"/>
        <v/>
      </c>
      <c r="K188" s="20" t="str">
        <f>IF(C188&lt;&gt;DART_MX8M!C188,DART_MX8M!C188,"")</f>
        <v/>
      </c>
      <c r="L188" s="20" t="str">
        <f>IF(C188&lt;&gt;DART_MX8MP!C188,DART_MX8MP!C188,"")</f>
        <v/>
      </c>
    </row>
    <row r="189" spans="1:12" x14ac:dyDescent="0.25">
      <c r="A189" s="24" t="s">
        <v>6</v>
      </c>
      <c r="B189" s="34">
        <v>8</v>
      </c>
      <c r="C189" s="8" t="s">
        <v>321</v>
      </c>
      <c r="D189" s="8" t="s">
        <v>155</v>
      </c>
      <c r="E189" s="8"/>
      <c r="F189" s="8" t="s">
        <v>321</v>
      </c>
      <c r="G189" s="20" t="s">
        <v>703</v>
      </c>
      <c r="H189" s="8"/>
      <c r="J189" s="41" t="str">
        <f t="shared" si="3"/>
        <v/>
      </c>
      <c r="K189" s="20" t="str">
        <f>IF(C189&lt;&gt;DART_MX8M!C189,DART_MX8M!C189,"")</f>
        <v/>
      </c>
      <c r="L189" s="20" t="str">
        <f>IF(C189&lt;&gt;DART_MX8MP!C189,DART_MX8MP!C189,"")</f>
        <v/>
      </c>
    </row>
    <row r="190" spans="1:12" x14ac:dyDescent="0.25">
      <c r="A190" s="24" t="s">
        <v>6</v>
      </c>
      <c r="B190" s="34">
        <v>9</v>
      </c>
      <c r="C190" s="8" t="s">
        <v>24</v>
      </c>
      <c r="D190" s="8" t="s">
        <v>24</v>
      </c>
      <c r="E190" s="8"/>
      <c r="F190" s="8" t="s">
        <v>392</v>
      </c>
      <c r="G190" s="20"/>
      <c r="H190" s="8"/>
      <c r="J190" s="41" t="str">
        <f t="shared" si="3"/>
        <v/>
      </c>
      <c r="K190" s="20" t="str">
        <f>IF(C190&lt;&gt;DART_MX8M!C190,DART_MX8M!C190,"")</f>
        <v/>
      </c>
      <c r="L190" s="20" t="str">
        <f>IF(C190&lt;&gt;DART_MX8MP!C190,DART_MX8MP!C190,"")</f>
        <v/>
      </c>
    </row>
    <row r="191" spans="1:12" x14ac:dyDescent="0.25">
      <c r="A191" s="24" t="s">
        <v>6</v>
      </c>
      <c r="B191" s="34">
        <v>10</v>
      </c>
      <c r="C191" s="8" t="s">
        <v>24</v>
      </c>
      <c r="D191" s="8" t="s">
        <v>24</v>
      </c>
      <c r="E191" s="8"/>
      <c r="F191" s="8" t="s">
        <v>392</v>
      </c>
      <c r="G191" s="20"/>
      <c r="H191" s="8"/>
      <c r="J191" s="41" t="str">
        <f t="shared" si="3"/>
        <v/>
      </c>
      <c r="K191" s="20" t="str">
        <f>IF(C191&lt;&gt;DART_MX8M!C191,DART_MX8M!C191,"")</f>
        <v/>
      </c>
      <c r="L191" s="20" t="str">
        <f>IF(C191&lt;&gt;DART_MX8MP!C191,DART_MX8MP!C191,"")</f>
        <v/>
      </c>
    </row>
    <row r="192" spans="1:12" x14ac:dyDescent="0.25">
      <c r="A192" s="24" t="s">
        <v>6</v>
      </c>
      <c r="B192" s="34">
        <v>11</v>
      </c>
      <c r="C192" s="8" t="s">
        <v>322</v>
      </c>
      <c r="D192" s="8" t="s">
        <v>156</v>
      </c>
      <c r="E192" s="8"/>
      <c r="F192" s="8" t="s">
        <v>322</v>
      </c>
      <c r="G192" s="20" t="s">
        <v>703</v>
      </c>
      <c r="H192" s="8"/>
      <c r="J192" s="41" t="str">
        <f t="shared" si="3"/>
        <v/>
      </c>
      <c r="K192" s="20" t="str">
        <f>IF(C192&lt;&gt;DART_MX8M!C192,DART_MX8M!C192,"")</f>
        <v/>
      </c>
      <c r="L192" s="20" t="str">
        <f>IF(C192&lt;&gt;DART_MX8MP!C192,DART_MX8MP!C192,"")</f>
        <v/>
      </c>
    </row>
    <row r="193" spans="1:12" x14ac:dyDescent="0.25">
      <c r="A193" s="24" t="s">
        <v>6</v>
      </c>
      <c r="B193" s="34">
        <v>12</v>
      </c>
      <c r="C193" s="8" t="s">
        <v>323</v>
      </c>
      <c r="D193" s="8" t="s">
        <v>157</v>
      </c>
      <c r="E193" s="8"/>
      <c r="F193" s="8" t="s">
        <v>482</v>
      </c>
      <c r="G193" s="20" t="s">
        <v>703</v>
      </c>
      <c r="H193" s="8" t="s">
        <v>704</v>
      </c>
      <c r="J193" s="41" t="str">
        <f t="shared" si="3"/>
        <v/>
      </c>
      <c r="K193" s="20" t="str">
        <f>IF(C193&lt;&gt;DART_MX8M!C193,DART_MX8M!C193,"")</f>
        <v/>
      </c>
      <c r="L193" s="20" t="str">
        <f>IF(C193&lt;&gt;DART_MX8MP!C193,DART_MX8MP!C193,"")</f>
        <v/>
      </c>
    </row>
    <row r="194" spans="1:12" x14ac:dyDescent="0.25">
      <c r="A194" s="24" t="s">
        <v>6</v>
      </c>
      <c r="B194" s="34">
        <v>13</v>
      </c>
      <c r="C194" s="8" t="s">
        <v>324</v>
      </c>
      <c r="D194" s="8" t="s">
        <v>158</v>
      </c>
      <c r="E194" s="8"/>
      <c r="F194" s="8" t="s">
        <v>324</v>
      </c>
      <c r="G194" s="20" t="s">
        <v>703</v>
      </c>
      <c r="H194" s="8"/>
      <c r="J194" s="41" t="str">
        <f t="shared" ref="J194:J257" si="4">IFERROR(MID(D194,SEARCH($J$1,D194,1),IFERROR(SEARCH("/",D194,SEARCH($J$1,D194,1)),LEN(D194)+1)-SEARCH($J$1,D194,1)),"")</f>
        <v/>
      </c>
      <c r="K194" s="20" t="str">
        <f>IF(C194&lt;&gt;DART_MX8M!C194,DART_MX8M!C194,"")</f>
        <v/>
      </c>
      <c r="L194" s="20" t="str">
        <f>IF(C194&lt;&gt;DART_MX8MP!C194,DART_MX8MP!C194,"")</f>
        <v/>
      </c>
    </row>
    <row r="195" spans="1:12" x14ac:dyDescent="0.25">
      <c r="A195" s="24" t="s">
        <v>6</v>
      </c>
      <c r="B195" s="34">
        <v>14</v>
      </c>
      <c r="C195" s="8" t="s">
        <v>325</v>
      </c>
      <c r="D195" s="8" t="s">
        <v>159</v>
      </c>
      <c r="E195" s="8"/>
      <c r="F195" s="8" t="s">
        <v>483</v>
      </c>
      <c r="G195" s="20" t="s">
        <v>703</v>
      </c>
      <c r="H195" s="8" t="s">
        <v>704</v>
      </c>
      <c r="J195" s="41" t="str">
        <f t="shared" si="4"/>
        <v/>
      </c>
      <c r="K195" s="20" t="str">
        <f>IF(C195&lt;&gt;DART_MX8M!C195,DART_MX8M!C195,"")</f>
        <v/>
      </c>
      <c r="L195" s="20" t="str">
        <f>IF(C195&lt;&gt;DART_MX8MP!C195,DART_MX8MP!C195,"")</f>
        <v/>
      </c>
    </row>
    <row r="196" spans="1:12" x14ac:dyDescent="0.25">
      <c r="A196" s="24" t="s">
        <v>6</v>
      </c>
      <c r="B196" s="34">
        <v>15</v>
      </c>
      <c r="C196" s="8" t="s">
        <v>24</v>
      </c>
      <c r="D196" s="8" t="s">
        <v>24</v>
      </c>
      <c r="E196" s="8"/>
      <c r="F196" s="8" t="s">
        <v>392</v>
      </c>
      <c r="G196" s="20"/>
      <c r="H196" s="8"/>
      <c r="J196" s="41" t="str">
        <f t="shared" si="4"/>
        <v/>
      </c>
      <c r="K196" s="20" t="str">
        <f>IF(C196&lt;&gt;DART_MX8M!C196,DART_MX8M!C196,"")</f>
        <v/>
      </c>
      <c r="L196" s="20" t="str">
        <f>IF(C196&lt;&gt;DART_MX8MP!C196,DART_MX8MP!C196,"")</f>
        <v/>
      </c>
    </row>
    <row r="197" spans="1:12" x14ac:dyDescent="0.25">
      <c r="A197" s="24" t="s">
        <v>6</v>
      </c>
      <c r="B197" s="34">
        <v>16</v>
      </c>
      <c r="C197" s="8" t="s">
        <v>326</v>
      </c>
      <c r="D197" s="8" t="s">
        <v>160</v>
      </c>
      <c r="E197" s="8"/>
      <c r="F197" s="8" t="s">
        <v>484</v>
      </c>
      <c r="G197" s="20" t="s">
        <v>703</v>
      </c>
      <c r="H197" s="8" t="s">
        <v>704</v>
      </c>
      <c r="J197" s="41" t="str">
        <f t="shared" si="4"/>
        <v/>
      </c>
      <c r="K197" s="20" t="str">
        <f>IF(C197&lt;&gt;DART_MX8M!C197,DART_MX8M!C197,"")</f>
        <v/>
      </c>
      <c r="L197" s="20" t="str">
        <f>IF(C197&lt;&gt;DART_MX8MP!C197,DART_MX8MP!C197,"")</f>
        <v/>
      </c>
    </row>
    <row r="198" spans="1:12" x14ac:dyDescent="0.25">
      <c r="A198" s="24" t="s">
        <v>6</v>
      </c>
      <c r="B198" s="34">
        <v>17</v>
      </c>
      <c r="C198" s="8" t="s">
        <v>327</v>
      </c>
      <c r="D198" s="8" t="s">
        <v>161</v>
      </c>
      <c r="E198" s="8"/>
      <c r="F198" s="8" t="s">
        <v>327</v>
      </c>
      <c r="G198" s="20" t="s">
        <v>703</v>
      </c>
      <c r="H198" s="8"/>
      <c r="J198" s="41" t="str">
        <f t="shared" si="4"/>
        <v/>
      </c>
      <c r="K198" s="20" t="str">
        <f>IF(C198&lt;&gt;DART_MX8M!C198,DART_MX8M!C198,"")</f>
        <v/>
      </c>
      <c r="L198" s="20" t="str">
        <f>IF(C198&lt;&gt;DART_MX8MP!C198,DART_MX8MP!C198,"")</f>
        <v/>
      </c>
    </row>
    <row r="199" spans="1:12" x14ac:dyDescent="0.25">
      <c r="A199" s="24" t="s">
        <v>6</v>
      </c>
      <c r="B199" s="34">
        <v>18</v>
      </c>
      <c r="C199" s="8" t="s">
        <v>328</v>
      </c>
      <c r="D199" s="8" t="s">
        <v>162</v>
      </c>
      <c r="E199" s="8"/>
      <c r="F199" s="8" t="s">
        <v>485</v>
      </c>
      <c r="G199" s="20" t="s">
        <v>703</v>
      </c>
      <c r="H199" s="8" t="s">
        <v>704</v>
      </c>
      <c r="J199" s="41" t="str">
        <f t="shared" si="4"/>
        <v/>
      </c>
      <c r="K199" s="20" t="str">
        <f>IF(C199&lt;&gt;DART_MX8M!C199,DART_MX8M!C199,"")</f>
        <v/>
      </c>
      <c r="L199" s="20" t="str">
        <f>IF(C199&lt;&gt;DART_MX8MP!C199,DART_MX8MP!C199,"")</f>
        <v/>
      </c>
    </row>
    <row r="200" spans="1:12" x14ac:dyDescent="0.25">
      <c r="A200" s="24" t="s">
        <v>6</v>
      </c>
      <c r="B200" s="34">
        <v>19</v>
      </c>
      <c r="C200" s="8" t="s">
        <v>329</v>
      </c>
      <c r="D200" s="8" t="s">
        <v>163</v>
      </c>
      <c r="E200" s="8"/>
      <c r="F200" s="8" t="s">
        <v>329</v>
      </c>
      <c r="G200" s="20" t="s">
        <v>703</v>
      </c>
      <c r="H200" s="8"/>
      <c r="J200" s="41" t="str">
        <f t="shared" si="4"/>
        <v/>
      </c>
      <c r="K200" s="20" t="str">
        <f>IF(C200&lt;&gt;DART_MX8M!C200,DART_MX8M!C200,"")</f>
        <v/>
      </c>
      <c r="L200" s="20" t="str">
        <f>IF(C200&lt;&gt;DART_MX8MP!C200,DART_MX8MP!C200,"")</f>
        <v/>
      </c>
    </row>
    <row r="201" spans="1:12" x14ac:dyDescent="0.25">
      <c r="A201" s="24" t="s">
        <v>6</v>
      </c>
      <c r="B201" s="34">
        <v>20</v>
      </c>
      <c r="C201" s="8" t="s">
        <v>330</v>
      </c>
      <c r="D201" s="8" t="s">
        <v>164</v>
      </c>
      <c r="E201" s="8"/>
      <c r="F201" s="8" t="s">
        <v>486</v>
      </c>
      <c r="G201" s="20" t="s">
        <v>703</v>
      </c>
      <c r="H201" s="8" t="s">
        <v>704</v>
      </c>
      <c r="J201" s="41" t="str">
        <f t="shared" si="4"/>
        <v/>
      </c>
      <c r="K201" s="20" t="str">
        <f>IF(C201&lt;&gt;DART_MX8M!C201,DART_MX8M!C201,"")</f>
        <v/>
      </c>
      <c r="L201" s="20" t="str">
        <f>IF(C201&lt;&gt;DART_MX8MP!C201,DART_MX8MP!C201,"")</f>
        <v/>
      </c>
    </row>
    <row r="202" spans="1:12" x14ac:dyDescent="0.25">
      <c r="A202" s="24" t="s">
        <v>6</v>
      </c>
      <c r="B202" s="34">
        <v>21</v>
      </c>
      <c r="C202" s="8" t="s">
        <v>24</v>
      </c>
      <c r="D202" s="8" t="s">
        <v>24</v>
      </c>
      <c r="E202" s="8"/>
      <c r="F202" s="8" t="s">
        <v>392</v>
      </c>
      <c r="G202" s="20"/>
      <c r="H202" s="8"/>
      <c r="J202" s="41" t="str">
        <f t="shared" si="4"/>
        <v/>
      </c>
      <c r="K202" s="20" t="str">
        <f>IF(C202&lt;&gt;DART_MX8M!C202,DART_MX8M!C202,"")</f>
        <v/>
      </c>
      <c r="L202" s="20" t="str">
        <f>IF(C202&lt;&gt;DART_MX8MP!C202,DART_MX8MP!C202,"")</f>
        <v/>
      </c>
    </row>
    <row r="203" spans="1:12" x14ac:dyDescent="0.25">
      <c r="A203" s="24" t="s">
        <v>6</v>
      </c>
      <c r="B203" s="34">
        <v>22</v>
      </c>
      <c r="C203" s="8" t="s">
        <v>331</v>
      </c>
      <c r="D203" s="8" t="s">
        <v>165</v>
      </c>
      <c r="E203" s="8"/>
      <c r="F203" s="8" t="s">
        <v>487</v>
      </c>
      <c r="G203" s="20" t="s">
        <v>703</v>
      </c>
      <c r="H203" s="8" t="s">
        <v>704</v>
      </c>
      <c r="J203" s="41" t="str">
        <f t="shared" si="4"/>
        <v/>
      </c>
      <c r="K203" s="20" t="str">
        <f>IF(C203&lt;&gt;DART_MX8M!C203,DART_MX8M!C203,"")</f>
        <v/>
      </c>
      <c r="L203" s="20" t="str">
        <f>IF(C203&lt;&gt;DART_MX8MP!C203,DART_MX8MP!C203,"")</f>
        <v/>
      </c>
    </row>
    <row r="204" spans="1:12" x14ac:dyDescent="0.25">
      <c r="A204" s="24" t="s">
        <v>6</v>
      </c>
      <c r="B204" s="34">
        <v>23</v>
      </c>
      <c r="C204" s="8" t="s">
        <v>332</v>
      </c>
      <c r="D204" s="8" t="s">
        <v>166</v>
      </c>
      <c r="E204" s="8"/>
      <c r="F204" s="8" t="s">
        <v>488</v>
      </c>
      <c r="G204" s="20" t="s">
        <v>703</v>
      </c>
      <c r="H204" s="8" t="s">
        <v>704</v>
      </c>
      <c r="J204" s="41" t="str">
        <f t="shared" si="4"/>
        <v/>
      </c>
      <c r="K204" s="20" t="str">
        <f>IF(C204&lt;&gt;DART_MX8M!C204,DART_MX8M!C204,"")</f>
        <v/>
      </c>
      <c r="L204" s="20" t="str">
        <f>IF(C204&lt;&gt;DART_MX8MP!C204,DART_MX8MP!C204,"")</f>
        <v/>
      </c>
    </row>
    <row r="205" spans="1:12" x14ac:dyDescent="0.25">
      <c r="A205" s="24" t="s">
        <v>6</v>
      </c>
      <c r="B205" s="34">
        <v>24</v>
      </c>
      <c r="C205" s="8" t="s">
        <v>24</v>
      </c>
      <c r="D205" s="8" t="s">
        <v>24</v>
      </c>
      <c r="E205" s="8"/>
      <c r="F205" s="8" t="s">
        <v>392</v>
      </c>
      <c r="G205" s="20"/>
      <c r="H205" s="8"/>
      <c r="J205" s="41" t="str">
        <f t="shared" si="4"/>
        <v/>
      </c>
      <c r="K205" s="20" t="str">
        <f>IF(C205&lt;&gt;DART_MX8M!C205,DART_MX8M!C205,"")</f>
        <v/>
      </c>
      <c r="L205" s="20" t="str">
        <f>IF(C205&lt;&gt;DART_MX8MP!C205,DART_MX8MP!C205,"")</f>
        <v/>
      </c>
    </row>
    <row r="206" spans="1:12" x14ac:dyDescent="0.25">
      <c r="A206" s="24" t="s">
        <v>6</v>
      </c>
      <c r="B206" s="34">
        <v>25</v>
      </c>
      <c r="C206" s="8" t="s">
        <v>333</v>
      </c>
      <c r="D206" s="8" t="s">
        <v>167</v>
      </c>
      <c r="E206" s="8"/>
      <c r="F206" s="8" t="s">
        <v>489</v>
      </c>
      <c r="G206" s="20" t="s">
        <v>703</v>
      </c>
      <c r="H206" s="8" t="s">
        <v>704</v>
      </c>
      <c r="J206" s="41" t="str">
        <f t="shared" si="4"/>
        <v/>
      </c>
      <c r="K206" s="20" t="str">
        <f>IF(C206&lt;&gt;DART_MX8M!C206,DART_MX8M!C206,"")</f>
        <v/>
      </c>
      <c r="L206" s="20" t="str">
        <f>IF(C206&lt;&gt;DART_MX8MP!C206,DART_MX8MP!C206,"")</f>
        <v/>
      </c>
    </row>
    <row r="207" spans="1:12" x14ac:dyDescent="0.25">
      <c r="A207" s="24" t="s">
        <v>6</v>
      </c>
      <c r="B207" s="34">
        <v>26</v>
      </c>
      <c r="C207" s="8" t="s">
        <v>168</v>
      </c>
      <c r="D207" s="8" t="s">
        <v>168</v>
      </c>
      <c r="E207" s="8"/>
      <c r="F207" s="8" t="s">
        <v>392</v>
      </c>
      <c r="G207" s="20"/>
      <c r="H207" s="8" t="s">
        <v>705</v>
      </c>
      <c r="J207" s="41" t="str">
        <f t="shared" si="4"/>
        <v/>
      </c>
      <c r="K207" s="20" t="str">
        <f>IF(C207&lt;&gt;DART_MX8M!C207,DART_MX8M!C207,"")</f>
        <v/>
      </c>
      <c r="L207" s="20" t="str">
        <f>IF(C207&lt;&gt;DART_MX8MP!C207,DART_MX8MP!C207,"")</f>
        <v/>
      </c>
    </row>
    <row r="208" spans="1:12" x14ac:dyDescent="0.25">
      <c r="A208" s="24" t="s">
        <v>6</v>
      </c>
      <c r="B208" s="34">
        <v>27</v>
      </c>
      <c r="C208" s="8" t="s">
        <v>24</v>
      </c>
      <c r="D208" s="8" t="s">
        <v>24</v>
      </c>
      <c r="E208" s="8"/>
      <c r="F208" s="8" t="s">
        <v>392</v>
      </c>
      <c r="G208" s="20"/>
      <c r="H208" s="8"/>
      <c r="J208" s="41" t="str">
        <f t="shared" si="4"/>
        <v/>
      </c>
      <c r="K208" s="20" t="str">
        <f>IF(C208&lt;&gt;DART_MX8M!C208,DART_MX8M!C208,"")</f>
        <v/>
      </c>
      <c r="L208" s="20" t="str">
        <f>IF(C208&lt;&gt;DART_MX8MP!C208,DART_MX8MP!C208,"")</f>
        <v/>
      </c>
    </row>
    <row r="209" spans="1:12" x14ac:dyDescent="0.25">
      <c r="A209" s="24" t="s">
        <v>6</v>
      </c>
      <c r="B209" s="34">
        <v>28</v>
      </c>
      <c r="C209" s="8" t="s">
        <v>334</v>
      </c>
      <c r="D209" s="8" t="s">
        <v>169</v>
      </c>
      <c r="E209" s="8"/>
      <c r="F209" s="8" t="s">
        <v>392</v>
      </c>
      <c r="G209" s="20"/>
      <c r="H209" s="8"/>
      <c r="J209" s="41" t="str">
        <f t="shared" si="4"/>
        <v/>
      </c>
      <c r="K209" s="20" t="str">
        <f>IF(C209&lt;&gt;DART_MX8M!C209,DART_MX8M!C209,"")</f>
        <v/>
      </c>
      <c r="L209" s="20" t="str">
        <f>IF(C209&lt;&gt;DART_MX8MP!C209,DART_MX8MP!C209,"")</f>
        <v/>
      </c>
    </row>
    <row r="210" spans="1:12" x14ac:dyDescent="0.25">
      <c r="A210" s="24" t="s">
        <v>6</v>
      </c>
      <c r="B210" s="34">
        <v>29</v>
      </c>
      <c r="C210" s="8" t="s">
        <v>335</v>
      </c>
      <c r="D210" s="8" t="s">
        <v>170</v>
      </c>
      <c r="E210" s="8"/>
      <c r="F210" s="8" t="s">
        <v>491</v>
      </c>
      <c r="G210" s="20" t="s">
        <v>703</v>
      </c>
      <c r="H210" s="8" t="s">
        <v>704</v>
      </c>
      <c r="J210" s="41" t="str">
        <f t="shared" si="4"/>
        <v/>
      </c>
      <c r="K210" s="20" t="str">
        <f>IF(C210&lt;&gt;DART_MX8M!C210,DART_MX8M!C210,"")</f>
        <v/>
      </c>
      <c r="L210" s="20" t="str">
        <f>IF(C210&lt;&gt;DART_MX8MP!C210,DART_MX8MP!C210,"")</f>
        <v/>
      </c>
    </row>
    <row r="211" spans="1:12" x14ac:dyDescent="0.25">
      <c r="A211" s="24" t="s">
        <v>6</v>
      </c>
      <c r="B211" s="34">
        <v>30</v>
      </c>
      <c r="C211" s="8" t="s">
        <v>336</v>
      </c>
      <c r="D211" s="8" t="s">
        <v>534</v>
      </c>
      <c r="E211" s="8"/>
      <c r="F211" s="8" t="s">
        <v>392</v>
      </c>
      <c r="G211" s="20"/>
      <c r="H211" s="8"/>
      <c r="J211" s="41" t="str">
        <f t="shared" si="4"/>
        <v/>
      </c>
      <c r="K211" s="20" t="str">
        <f>IF(C211&lt;&gt;DART_MX8M!C211,DART_MX8M!C211,"")</f>
        <v/>
      </c>
      <c r="L211" s="20" t="str">
        <f>IF(C211&lt;&gt;DART_MX8MP!C211,DART_MX8MP!C211,"")</f>
        <v/>
      </c>
    </row>
    <row r="212" spans="1:12" x14ac:dyDescent="0.25">
      <c r="A212" s="24" t="s">
        <v>6</v>
      </c>
      <c r="B212" s="34">
        <v>31</v>
      </c>
      <c r="C212" s="8" t="s">
        <v>337</v>
      </c>
      <c r="D212" s="8" t="s">
        <v>171</v>
      </c>
      <c r="E212" s="8"/>
      <c r="F212" s="8" t="s">
        <v>493</v>
      </c>
      <c r="G212" s="20" t="s">
        <v>703</v>
      </c>
      <c r="H212" s="8" t="s">
        <v>704</v>
      </c>
      <c r="J212" s="41" t="str">
        <f t="shared" si="4"/>
        <v/>
      </c>
      <c r="K212" s="20" t="str">
        <f>IF(C212&lt;&gt;DART_MX8M!C212,DART_MX8M!C212,"")</f>
        <v/>
      </c>
      <c r="L212" s="20" t="str">
        <f>IF(C212&lt;&gt;DART_MX8MP!C212,DART_MX8MP!C212,"")</f>
        <v/>
      </c>
    </row>
    <row r="213" spans="1:12" x14ac:dyDescent="0.25">
      <c r="A213" s="24" t="s">
        <v>6</v>
      </c>
      <c r="B213" s="34">
        <v>32</v>
      </c>
      <c r="C213" s="8" t="s">
        <v>338</v>
      </c>
      <c r="D213" s="8" t="s">
        <v>828</v>
      </c>
      <c r="E213" s="8" t="s">
        <v>494</v>
      </c>
      <c r="F213" s="8"/>
      <c r="G213" s="20" t="s">
        <v>679</v>
      </c>
      <c r="H213" s="8" t="s">
        <v>710</v>
      </c>
      <c r="J213" s="41" t="str">
        <f t="shared" si="4"/>
        <v/>
      </c>
      <c r="K213" s="20" t="str">
        <f>IF(C213&lt;&gt;DART_MX8M!C213,DART_MX8M!C213,"")</f>
        <v/>
      </c>
      <c r="L213" s="20" t="str">
        <f>IF(C213&lt;&gt;DART_MX8MP!C213,DART_MX8MP!C213,"")</f>
        <v/>
      </c>
    </row>
    <row r="214" spans="1:12" x14ac:dyDescent="0.25">
      <c r="A214" s="24" t="s">
        <v>6</v>
      </c>
      <c r="B214" s="34">
        <v>33</v>
      </c>
      <c r="C214" s="8" t="s">
        <v>24</v>
      </c>
      <c r="D214" s="8" t="s">
        <v>24</v>
      </c>
      <c r="E214" s="8"/>
      <c r="F214" s="8"/>
      <c r="G214" s="20"/>
      <c r="H214" s="8"/>
      <c r="J214" s="41" t="str">
        <f t="shared" si="4"/>
        <v/>
      </c>
      <c r="K214" s="20" t="str">
        <f>IF(C214&lt;&gt;DART_MX8M!C214,DART_MX8M!C214,"")</f>
        <v/>
      </c>
      <c r="L214" s="20" t="str">
        <f>IF(C214&lt;&gt;DART_MX8MP!C214,DART_MX8MP!C214,"")</f>
        <v/>
      </c>
    </row>
    <row r="215" spans="1:12" x14ac:dyDescent="0.25">
      <c r="A215" s="24" t="s">
        <v>6</v>
      </c>
      <c r="B215" s="34">
        <v>34</v>
      </c>
      <c r="C215" s="8" t="s">
        <v>24</v>
      </c>
      <c r="D215" s="8" t="s">
        <v>24</v>
      </c>
      <c r="E215" s="8"/>
      <c r="F215" s="8"/>
      <c r="G215" s="20"/>
      <c r="H215" s="8"/>
      <c r="J215" s="41" t="str">
        <f t="shared" si="4"/>
        <v/>
      </c>
      <c r="K215" s="20" t="str">
        <f>IF(C215&lt;&gt;DART_MX8M!C215,DART_MX8M!C215,"")</f>
        <v/>
      </c>
      <c r="L215" s="20" t="str">
        <f>IF(C215&lt;&gt;DART_MX8MP!C215,DART_MX8MP!C215,"")</f>
        <v/>
      </c>
    </row>
    <row r="216" spans="1:12" x14ac:dyDescent="0.25">
      <c r="A216" s="24" t="s">
        <v>6</v>
      </c>
      <c r="B216" s="34">
        <v>35</v>
      </c>
      <c r="C216" s="8" t="s">
        <v>394</v>
      </c>
      <c r="D216" s="8" t="s">
        <v>394</v>
      </c>
      <c r="E216" s="8"/>
      <c r="F216" s="8"/>
      <c r="G216" s="20"/>
      <c r="H216" s="8"/>
      <c r="J216" s="41" t="str">
        <f t="shared" si="4"/>
        <v/>
      </c>
      <c r="K216" s="20" t="str">
        <f>IF(C216&lt;&gt;DART_MX8M!C216,DART_MX8M!C216,"")</f>
        <v>USB2_RX_N</v>
      </c>
      <c r="L216" s="20" t="str">
        <f>IF(C216&lt;&gt;DART_MX8MP!C216,DART_MX8MP!C216,"")</f>
        <v>USB2_RX_N</v>
      </c>
    </row>
    <row r="217" spans="1:12" x14ac:dyDescent="0.25">
      <c r="A217" s="24" t="s">
        <v>6</v>
      </c>
      <c r="B217" s="34">
        <v>36</v>
      </c>
      <c r="C217" s="8" t="s">
        <v>339</v>
      </c>
      <c r="D217" s="8" t="s">
        <v>173</v>
      </c>
      <c r="E217" s="8"/>
      <c r="F217" s="8"/>
      <c r="G217" s="20"/>
      <c r="H217" s="8"/>
      <c r="J217" s="41" t="str">
        <f t="shared" si="4"/>
        <v/>
      </c>
      <c r="K217" s="20" t="str">
        <f>IF(C217&lt;&gt;DART_MX8M!C217,DART_MX8M!C217,"")</f>
        <v/>
      </c>
      <c r="L217" s="20" t="str">
        <f>IF(C217&lt;&gt;DART_MX8MP!C217,DART_MX8MP!C217,"")</f>
        <v/>
      </c>
    </row>
    <row r="218" spans="1:12" x14ac:dyDescent="0.25">
      <c r="A218" s="24" t="s">
        <v>6</v>
      </c>
      <c r="B218" s="34">
        <v>37</v>
      </c>
      <c r="C218" s="8" t="s">
        <v>394</v>
      </c>
      <c r="D218" s="8" t="s">
        <v>394</v>
      </c>
      <c r="E218" s="8"/>
      <c r="F218" s="8"/>
      <c r="G218" s="20"/>
      <c r="H218" s="8"/>
      <c r="J218" s="41" t="str">
        <f t="shared" si="4"/>
        <v/>
      </c>
      <c r="K218" s="20" t="str">
        <f>IF(C218&lt;&gt;DART_MX8M!C218,DART_MX8M!C218,"")</f>
        <v>USB2_RX_P</v>
      </c>
      <c r="L218" s="20" t="str">
        <f>IF(C218&lt;&gt;DART_MX8MP!C218,DART_MX8MP!C218,"")</f>
        <v>USB2_RX_P</v>
      </c>
    </row>
    <row r="219" spans="1:12" x14ac:dyDescent="0.25">
      <c r="A219" s="24" t="s">
        <v>6</v>
      </c>
      <c r="B219" s="34">
        <v>38</v>
      </c>
      <c r="C219" s="8" t="s">
        <v>340</v>
      </c>
      <c r="D219" s="8" t="s">
        <v>535</v>
      </c>
      <c r="E219" s="8"/>
      <c r="F219" s="8"/>
      <c r="G219" s="20"/>
      <c r="H219" s="8"/>
      <c r="J219" s="41" t="str">
        <f t="shared" si="4"/>
        <v/>
      </c>
      <c r="K219" s="20" t="str">
        <f>IF(C219&lt;&gt;DART_MX8M!C219,DART_MX8M!C219,"")</f>
        <v/>
      </c>
      <c r="L219" s="20" t="str">
        <f>IF(C219&lt;&gt;DART_MX8MP!C219,DART_MX8MP!C219,"")</f>
        <v/>
      </c>
    </row>
    <row r="220" spans="1:12" x14ac:dyDescent="0.25">
      <c r="A220" s="24" t="s">
        <v>6</v>
      </c>
      <c r="B220" s="34">
        <v>39</v>
      </c>
      <c r="C220" s="8" t="s">
        <v>24</v>
      </c>
      <c r="D220" s="8" t="s">
        <v>24</v>
      </c>
      <c r="E220" s="8"/>
      <c r="F220" s="8"/>
      <c r="G220" s="20"/>
      <c r="H220" s="8"/>
      <c r="J220" s="41" t="str">
        <f t="shared" si="4"/>
        <v/>
      </c>
      <c r="K220" s="20" t="str">
        <f>IF(C220&lt;&gt;DART_MX8M!C220,DART_MX8M!C220,"")</f>
        <v/>
      </c>
      <c r="L220" s="20" t="str">
        <f>IF(C220&lt;&gt;DART_MX8MP!C220,DART_MX8MP!C220,"")</f>
        <v/>
      </c>
    </row>
    <row r="221" spans="1:12" x14ac:dyDescent="0.25">
      <c r="A221" s="24" t="s">
        <v>6</v>
      </c>
      <c r="B221" s="34">
        <v>40</v>
      </c>
      <c r="C221" s="8" t="s">
        <v>341</v>
      </c>
      <c r="D221" s="8" t="s">
        <v>176</v>
      </c>
      <c r="E221" s="8"/>
      <c r="F221" s="8"/>
      <c r="G221" s="20"/>
      <c r="H221" s="8"/>
      <c r="J221" s="41" t="str">
        <f t="shared" si="4"/>
        <v/>
      </c>
      <c r="K221" s="20" t="str">
        <f>IF(C221&lt;&gt;DART_MX8M!C221,DART_MX8M!C221,"")</f>
        <v/>
      </c>
      <c r="L221" s="20" t="str">
        <f>IF(C221&lt;&gt;DART_MX8MP!C221,DART_MX8MP!C221,"")</f>
        <v/>
      </c>
    </row>
    <row r="222" spans="1:12" x14ac:dyDescent="0.25">
      <c r="A222" s="24" t="s">
        <v>6</v>
      </c>
      <c r="B222" s="34">
        <v>41</v>
      </c>
      <c r="C222" s="8" t="s">
        <v>394</v>
      </c>
      <c r="D222" s="8" t="s">
        <v>394</v>
      </c>
      <c r="E222" s="8"/>
      <c r="F222" s="8"/>
      <c r="G222" s="20"/>
      <c r="H222" s="8"/>
      <c r="J222" s="41" t="str">
        <f t="shared" si="4"/>
        <v/>
      </c>
      <c r="K222" s="20" t="str">
        <f>IF(C222&lt;&gt;DART_MX8M!C222,DART_MX8M!C222,"")</f>
        <v>USB2_TX_N</v>
      </c>
      <c r="L222" s="20" t="str">
        <f>IF(C222&lt;&gt;DART_MX8MP!C222,DART_MX8MP!C222,"")</f>
        <v>USB2_TX_N</v>
      </c>
    </row>
    <row r="223" spans="1:12" ht="60" x14ac:dyDescent="0.25">
      <c r="A223" s="24" t="s">
        <v>6</v>
      </c>
      <c r="B223" s="34">
        <v>42</v>
      </c>
      <c r="C223" s="8" t="s">
        <v>342</v>
      </c>
      <c r="D223" s="8" t="s">
        <v>817</v>
      </c>
      <c r="E223" s="8" t="s">
        <v>342</v>
      </c>
      <c r="F223" s="8"/>
      <c r="G223" s="20" t="s">
        <v>693</v>
      </c>
      <c r="H223" s="10" t="s">
        <v>720</v>
      </c>
      <c r="J223" s="41" t="str">
        <f t="shared" si="4"/>
        <v/>
      </c>
      <c r="K223" s="20" t="str">
        <f>IF(C223&lt;&gt;DART_MX8M!C223,DART_MX8M!C223,"")</f>
        <v/>
      </c>
      <c r="L223" s="20" t="str">
        <f>IF(C223&lt;&gt;DART_MX8MP!C223,DART_MX8MP!C223,"")</f>
        <v/>
      </c>
    </row>
    <row r="224" spans="1:12" x14ac:dyDescent="0.25">
      <c r="A224" s="24" t="s">
        <v>6</v>
      </c>
      <c r="B224" s="34">
        <v>43</v>
      </c>
      <c r="C224" s="8" t="s">
        <v>394</v>
      </c>
      <c r="D224" s="8" t="s">
        <v>394</v>
      </c>
      <c r="E224" s="8"/>
      <c r="F224" s="8"/>
      <c r="G224" s="20"/>
      <c r="H224" s="8"/>
      <c r="J224" s="41" t="str">
        <f t="shared" si="4"/>
        <v/>
      </c>
      <c r="K224" s="20" t="str">
        <f>IF(C224&lt;&gt;DART_MX8M!C224,DART_MX8M!C224,"")</f>
        <v>USB2_TX_P</v>
      </c>
      <c r="L224" s="20" t="str">
        <f>IF(C224&lt;&gt;DART_MX8MP!C224,DART_MX8MP!C224,"")</f>
        <v>USB2_TX_P</v>
      </c>
    </row>
    <row r="225" spans="1:12" x14ac:dyDescent="0.25">
      <c r="A225" s="24" t="s">
        <v>6</v>
      </c>
      <c r="B225" s="34">
        <v>44</v>
      </c>
      <c r="C225" s="8" t="s">
        <v>179</v>
      </c>
      <c r="D225" s="8" t="s">
        <v>179</v>
      </c>
      <c r="E225" s="8"/>
      <c r="F225" s="8"/>
      <c r="G225" s="20"/>
      <c r="H225" s="8" t="s">
        <v>706</v>
      </c>
      <c r="J225" s="41" t="str">
        <f t="shared" si="4"/>
        <v/>
      </c>
      <c r="K225" s="20" t="str">
        <f>IF(C225&lt;&gt;DART_MX8M!C225,DART_MX8M!C225,"")</f>
        <v/>
      </c>
      <c r="L225" s="20" t="str">
        <f>IF(C225&lt;&gt;DART_MX8MP!C225,DART_MX8MP!C225,"")</f>
        <v/>
      </c>
    </row>
    <row r="226" spans="1:12" x14ac:dyDescent="0.25">
      <c r="A226" s="24" t="s">
        <v>6</v>
      </c>
      <c r="B226" s="34">
        <v>45</v>
      </c>
      <c r="C226" s="8" t="s">
        <v>24</v>
      </c>
      <c r="D226" s="8" t="s">
        <v>24</v>
      </c>
      <c r="E226" s="8"/>
      <c r="F226" s="8"/>
      <c r="G226" s="20"/>
      <c r="H226" s="8"/>
      <c r="J226" s="41" t="str">
        <f t="shared" si="4"/>
        <v/>
      </c>
      <c r="K226" s="20" t="str">
        <f>IF(C226&lt;&gt;DART_MX8M!C226,DART_MX8M!C226,"")</f>
        <v/>
      </c>
      <c r="L226" s="20" t="str">
        <f>IF(C226&lt;&gt;DART_MX8MP!C226,DART_MX8MP!C226,"")</f>
        <v/>
      </c>
    </row>
    <row r="227" spans="1:12" ht="60" x14ac:dyDescent="0.25">
      <c r="A227" s="24" t="s">
        <v>6</v>
      </c>
      <c r="B227" s="34">
        <v>46</v>
      </c>
      <c r="C227" s="8" t="s">
        <v>343</v>
      </c>
      <c r="D227" s="8" t="s">
        <v>818</v>
      </c>
      <c r="E227" s="8" t="s">
        <v>343</v>
      </c>
      <c r="F227" s="8"/>
      <c r="G227" s="20" t="s">
        <v>693</v>
      </c>
      <c r="H227" s="10" t="s">
        <v>720</v>
      </c>
      <c r="J227" s="41" t="str">
        <f t="shared" si="4"/>
        <v/>
      </c>
      <c r="K227" s="20" t="str">
        <f>IF(C227&lt;&gt;DART_MX8M!C227,DART_MX8M!C227,"")</f>
        <v/>
      </c>
      <c r="L227" s="20" t="str">
        <f>IF(C227&lt;&gt;DART_MX8MP!C227,DART_MX8MP!C227,"")</f>
        <v/>
      </c>
    </row>
    <row r="228" spans="1:12" x14ac:dyDescent="0.25">
      <c r="A228" s="24" t="s">
        <v>6</v>
      </c>
      <c r="B228" s="34">
        <v>47</v>
      </c>
      <c r="C228" s="8" t="s">
        <v>499</v>
      </c>
      <c r="D228" s="8" t="s">
        <v>499</v>
      </c>
      <c r="E228" s="8"/>
      <c r="F228" s="8"/>
      <c r="G228" s="20"/>
      <c r="H228" s="8"/>
      <c r="J228" s="41" t="str">
        <f t="shared" si="4"/>
        <v/>
      </c>
      <c r="K228" s="20" t="str">
        <f>IF(C228&lt;&gt;DART_MX8M!C228,DART_MX8M!C228,"")</f>
        <v/>
      </c>
      <c r="L228" s="20" t="str">
        <f>IF(C228&lt;&gt;DART_MX8MP!C228,DART_MX8MP!C228,"")</f>
        <v/>
      </c>
    </row>
    <row r="229" spans="1:12" x14ac:dyDescent="0.25">
      <c r="A229" s="24" t="s">
        <v>6</v>
      </c>
      <c r="B229" s="34">
        <v>48</v>
      </c>
      <c r="C229" s="8" t="s">
        <v>344</v>
      </c>
      <c r="D229" s="8" t="s">
        <v>536</v>
      </c>
      <c r="E229" s="8"/>
      <c r="F229" s="8"/>
      <c r="G229" s="20"/>
      <c r="H229" s="8"/>
      <c r="J229" s="41" t="str">
        <f t="shared" si="4"/>
        <v/>
      </c>
      <c r="K229" s="20" t="str">
        <f>IF(C229&lt;&gt;DART_MX8M!C229,DART_MX8M!C229,"")</f>
        <v/>
      </c>
      <c r="L229" s="20" t="str">
        <f>IF(C229&lt;&gt;DART_MX8MP!C229,DART_MX8MP!C229,"")</f>
        <v/>
      </c>
    </row>
    <row r="230" spans="1:12" x14ac:dyDescent="0.25">
      <c r="A230" s="24" t="s">
        <v>6</v>
      </c>
      <c r="B230" s="34">
        <v>49</v>
      </c>
      <c r="C230" s="8" t="s">
        <v>500</v>
      </c>
      <c r="D230" s="8" t="s">
        <v>500</v>
      </c>
      <c r="E230" s="8"/>
      <c r="F230" s="8"/>
      <c r="G230" s="20"/>
      <c r="H230" s="8"/>
      <c r="J230" s="41" t="str">
        <f t="shared" si="4"/>
        <v/>
      </c>
      <c r="K230" s="20" t="str">
        <f>IF(C230&lt;&gt;DART_MX8M!C230,DART_MX8M!C230,"")</f>
        <v/>
      </c>
      <c r="L230" s="20" t="str">
        <f>IF(C230&lt;&gt;DART_MX8MP!C230,DART_MX8MP!C230,"")</f>
        <v/>
      </c>
    </row>
    <row r="231" spans="1:12" x14ac:dyDescent="0.25">
      <c r="A231" s="24" t="s">
        <v>6</v>
      </c>
      <c r="B231" s="34">
        <v>50</v>
      </c>
      <c r="C231" s="8" t="s">
        <v>345</v>
      </c>
      <c r="D231" s="8" t="s">
        <v>183</v>
      </c>
      <c r="E231" s="8"/>
      <c r="F231" s="8"/>
      <c r="G231" s="20"/>
      <c r="H231" s="8"/>
      <c r="J231" s="41" t="str">
        <f t="shared" si="4"/>
        <v/>
      </c>
      <c r="K231" s="20" t="str">
        <f>IF(C231&lt;&gt;DART_MX8M!C231,DART_MX8M!C231,"")</f>
        <v/>
      </c>
      <c r="L231" s="20" t="str">
        <f>IF(C231&lt;&gt;DART_MX8MP!C231,DART_MX8MP!C231,"")</f>
        <v/>
      </c>
    </row>
    <row r="232" spans="1:12" x14ac:dyDescent="0.25">
      <c r="A232" s="24" t="s">
        <v>6</v>
      </c>
      <c r="B232" s="34">
        <v>51</v>
      </c>
      <c r="C232" s="8" t="s">
        <v>24</v>
      </c>
      <c r="D232" s="8" t="s">
        <v>24</v>
      </c>
      <c r="E232" s="8"/>
      <c r="F232" s="8"/>
      <c r="G232" s="20"/>
      <c r="H232" s="8"/>
      <c r="J232" s="41" t="str">
        <f t="shared" si="4"/>
        <v/>
      </c>
      <c r="K232" s="20" t="str">
        <f>IF(C232&lt;&gt;DART_MX8M!C232,DART_MX8M!C232,"")</f>
        <v/>
      </c>
      <c r="L232" s="20" t="str">
        <f>IF(C232&lt;&gt;DART_MX8MP!C232,DART_MX8MP!C232,"")</f>
        <v/>
      </c>
    </row>
    <row r="233" spans="1:12" x14ac:dyDescent="0.25">
      <c r="A233" s="24" t="s">
        <v>6</v>
      </c>
      <c r="B233" s="34">
        <v>52</v>
      </c>
      <c r="C233" s="8" t="s">
        <v>346</v>
      </c>
      <c r="D233" s="8" t="s">
        <v>184</v>
      </c>
      <c r="E233" s="8"/>
      <c r="F233" s="8"/>
      <c r="G233" s="20"/>
      <c r="H233" s="8"/>
      <c r="J233" s="41" t="str">
        <f t="shared" si="4"/>
        <v/>
      </c>
      <c r="K233" s="20" t="str">
        <f>IF(C233&lt;&gt;DART_MX8M!C233,DART_MX8M!C233,"")</f>
        <v/>
      </c>
      <c r="L233" s="20" t="str">
        <f>IF(C233&lt;&gt;DART_MX8MP!C233,DART_MX8MP!C233,"")</f>
        <v/>
      </c>
    </row>
    <row r="234" spans="1:12" x14ac:dyDescent="0.25">
      <c r="A234" s="24" t="s">
        <v>6</v>
      </c>
      <c r="B234" s="34">
        <v>53</v>
      </c>
      <c r="C234" s="8" t="s">
        <v>394</v>
      </c>
      <c r="D234" s="8" t="s">
        <v>394</v>
      </c>
      <c r="E234" s="8"/>
      <c r="F234" s="8"/>
      <c r="G234" s="20"/>
      <c r="H234" s="8"/>
      <c r="J234" s="41" t="str">
        <f t="shared" si="4"/>
        <v/>
      </c>
      <c r="K234" s="20" t="str">
        <f>IF(C234&lt;&gt;DART_MX8M!C234,DART_MX8M!C234,"")</f>
        <v>USB1_RX_N</v>
      </c>
      <c r="L234" s="20" t="str">
        <f>IF(C234&lt;&gt;DART_MX8MP!C234,DART_MX8MP!C234,"")</f>
        <v>USB1_RX_N</v>
      </c>
    </row>
    <row r="235" spans="1:12" x14ac:dyDescent="0.25">
      <c r="A235" s="24" t="s">
        <v>6</v>
      </c>
      <c r="B235" s="34">
        <v>54</v>
      </c>
      <c r="C235" s="8" t="s">
        <v>347</v>
      </c>
      <c r="D235" s="8" t="s">
        <v>537</v>
      </c>
      <c r="E235" s="8"/>
      <c r="F235" s="8"/>
      <c r="G235" s="20"/>
      <c r="H235" s="8"/>
      <c r="J235" s="41" t="str">
        <f t="shared" si="4"/>
        <v/>
      </c>
      <c r="K235" s="20" t="str">
        <f>IF(C235&lt;&gt;DART_MX8M!C235,DART_MX8M!C235,"")</f>
        <v/>
      </c>
      <c r="L235" s="20" t="str">
        <f>IF(C235&lt;&gt;DART_MX8MP!C235,DART_MX8MP!C235,"")</f>
        <v>GPIO1_IO07</v>
      </c>
    </row>
    <row r="236" spans="1:12" x14ac:dyDescent="0.25">
      <c r="A236" s="24" t="s">
        <v>6</v>
      </c>
      <c r="B236" s="34">
        <v>55</v>
      </c>
      <c r="C236" s="8" t="s">
        <v>394</v>
      </c>
      <c r="D236" s="8" t="s">
        <v>394</v>
      </c>
      <c r="E236" s="8"/>
      <c r="F236" s="8"/>
      <c r="G236" s="20"/>
      <c r="H236" s="8"/>
      <c r="J236" s="41" t="str">
        <f t="shared" si="4"/>
        <v/>
      </c>
      <c r="K236" s="20" t="str">
        <f>IF(C236&lt;&gt;DART_MX8M!C236,DART_MX8M!C236,"")</f>
        <v>USB1_RX_P</v>
      </c>
      <c r="L236" s="20" t="str">
        <f>IF(C236&lt;&gt;DART_MX8MP!C236,DART_MX8MP!C236,"")</f>
        <v>USB1_RX_P</v>
      </c>
    </row>
    <row r="237" spans="1:12" x14ac:dyDescent="0.25">
      <c r="A237" s="24" t="s">
        <v>6</v>
      </c>
      <c r="B237" s="34">
        <v>56</v>
      </c>
      <c r="C237" s="8" t="s">
        <v>188</v>
      </c>
      <c r="D237" s="8" t="s">
        <v>188</v>
      </c>
      <c r="E237" s="8"/>
      <c r="F237" s="8"/>
      <c r="G237" s="20"/>
      <c r="H237" s="8" t="s">
        <v>706</v>
      </c>
      <c r="J237" s="41" t="str">
        <f t="shared" si="4"/>
        <v/>
      </c>
      <c r="K237" s="20" t="str">
        <f>IF(C237&lt;&gt;DART_MX8M!C237,DART_MX8M!C237,"")</f>
        <v/>
      </c>
      <c r="L237" s="20" t="str">
        <f>IF(C237&lt;&gt;DART_MX8MP!C237,DART_MX8MP!C237,"")</f>
        <v/>
      </c>
    </row>
    <row r="238" spans="1:12" x14ac:dyDescent="0.25">
      <c r="A238" s="24" t="s">
        <v>6</v>
      </c>
      <c r="B238" s="34">
        <v>57</v>
      </c>
      <c r="C238" s="8" t="s">
        <v>24</v>
      </c>
      <c r="D238" s="8" t="s">
        <v>24</v>
      </c>
      <c r="E238" s="8"/>
      <c r="F238" s="8"/>
      <c r="G238" s="20"/>
      <c r="H238" s="8"/>
      <c r="J238" s="41" t="str">
        <f t="shared" si="4"/>
        <v/>
      </c>
      <c r="K238" s="20" t="str">
        <f>IF(C238&lt;&gt;DART_MX8M!C238,DART_MX8M!C238,"")</f>
        <v/>
      </c>
      <c r="L238" s="20" t="str">
        <f>IF(C238&lt;&gt;DART_MX8MP!C238,DART_MX8MP!C238,"")</f>
        <v/>
      </c>
    </row>
    <row r="239" spans="1:12" x14ac:dyDescent="0.25">
      <c r="A239" s="24" t="s">
        <v>6</v>
      </c>
      <c r="B239" s="34">
        <v>58</v>
      </c>
      <c r="C239" s="8" t="s">
        <v>348</v>
      </c>
      <c r="D239" s="8" t="s">
        <v>538</v>
      </c>
      <c r="E239" s="8"/>
      <c r="F239" s="8"/>
      <c r="G239" s="20"/>
      <c r="H239" s="8"/>
      <c r="J239" s="41" t="str">
        <f t="shared" si="4"/>
        <v/>
      </c>
      <c r="K239" s="20" t="str">
        <f>IF(C239&lt;&gt;DART_MX8M!C239,DART_MX8M!C239,"")</f>
        <v/>
      </c>
      <c r="L239" s="20" t="str">
        <f>IF(C239&lt;&gt;DART_MX8MP!C239,DART_MX8MP!C239,"")</f>
        <v/>
      </c>
    </row>
    <row r="240" spans="1:12" x14ac:dyDescent="0.25">
      <c r="A240" s="24" t="s">
        <v>6</v>
      </c>
      <c r="B240" s="34">
        <v>59</v>
      </c>
      <c r="C240" s="8" t="s">
        <v>394</v>
      </c>
      <c r="D240" s="8" t="s">
        <v>394</v>
      </c>
      <c r="E240" s="8"/>
      <c r="F240" s="8"/>
      <c r="G240" s="20"/>
      <c r="H240" s="8"/>
      <c r="J240" s="41" t="str">
        <f t="shared" si="4"/>
        <v/>
      </c>
      <c r="K240" s="20" t="str">
        <f>IF(C240&lt;&gt;DART_MX8M!C240,DART_MX8M!C240,"")</f>
        <v>USB1_TX_N</v>
      </c>
      <c r="L240" s="20" t="str">
        <f>IF(C240&lt;&gt;DART_MX8MP!C240,DART_MX8MP!C240,"")</f>
        <v>USB1_TX_N</v>
      </c>
    </row>
    <row r="241" spans="1:12" x14ac:dyDescent="0.25">
      <c r="A241" s="24" t="s">
        <v>6</v>
      </c>
      <c r="B241" s="34">
        <v>60</v>
      </c>
      <c r="C241" s="8" t="s">
        <v>349</v>
      </c>
      <c r="D241" s="8" t="s">
        <v>191</v>
      </c>
      <c r="E241" s="8"/>
      <c r="F241" s="8"/>
      <c r="G241" s="20"/>
      <c r="H241" s="8"/>
      <c r="J241" s="41" t="str">
        <f t="shared" si="4"/>
        <v/>
      </c>
      <c r="K241" s="20" t="str">
        <f>IF(C241&lt;&gt;DART_MX8M!C241,DART_MX8M!C241,"")</f>
        <v/>
      </c>
      <c r="L241" s="20" t="str">
        <f>IF(C241&lt;&gt;DART_MX8MP!C241,DART_MX8MP!C241,"")</f>
        <v/>
      </c>
    </row>
    <row r="242" spans="1:12" x14ac:dyDescent="0.25">
      <c r="A242" s="24" t="s">
        <v>6</v>
      </c>
      <c r="B242" s="34">
        <v>61</v>
      </c>
      <c r="C242" s="8" t="s">
        <v>394</v>
      </c>
      <c r="D242" s="8" t="s">
        <v>394</v>
      </c>
      <c r="E242" s="8"/>
      <c r="F242" s="8"/>
      <c r="G242" s="20"/>
      <c r="H242" s="8"/>
      <c r="J242" s="41" t="str">
        <f t="shared" si="4"/>
        <v/>
      </c>
      <c r="K242" s="20" t="str">
        <f>IF(C242&lt;&gt;DART_MX8M!C242,DART_MX8M!C242,"")</f>
        <v>USB1_TX_P</v>
      </c>
      <c r="L242" s="20" t="str">
        <f>IF(C242&lt;&gt;DART_MX8MP!C242,DART_MX8MP!C242,"")</f>
        <v>USB1_TX_P</v>
      </c>
    </row>
    <row r="243" spans="1:12" x14ac:dyDescent="0.25">
      <c r="A243" s="24" t="s">
        <v>6</v>
      </c>
      <c r="B243" s="34">
        <v>62</v>
      </c>
      <c r="C243" s="8" t="s">
        <v>350</v>
      </c>
      <c r="D243" s="8" t="s">
        <v>193</v>
      </c>
      <c r="E243" s="8"/>
      <c r="F243" s="8"/>
      <c r="G243" s="20"/>
      <c r="H243" s="8"/>
      <c r="J243" s="41" t="str">
        <f t="shared" si="4"/>
        <v/>
      </c>
      <c r="K243" s="20" t="str">
        <f>IF(C243&lt;&gt;DART_MX8M!C243,DART_MX8M!C243,"")</f>
        <v/>
      </c>
      <c r="L243" s="20" t="str">
        <f>IF(C243&lt;&gt;DART_MX8MP!C243,DART_MX8MP!C243,"")</f>
        <v/>
      </c>
    </row>
    <row r="244" spans="1:12" x14ac:dyDescent="0.25">
      <c r="A244" s="24" t="s">
        <v>6</v>
      </c>
      <c r="B244" s="34">
        <v>63</v>
      </c>
      <c r="C244" s="8" t="s">
        <v>24</v>
      </c>
      <c r="D244" s="8" t="s">
        <v>24</v>
      </c>
      <c r="E244" s="8"/>
      <c r="F244" s="8"/>
      <c r="G244" s="20"/>
      <c r="H244" s="8"/>
      <c r="J244" s="41" t="str">
        <f t="shared" si="4"/>
        <v/>
      </c>
      <c r="K244" s="20" t="str">
        <f>IF(C244&lt;&gt;DART_MX8M!C244,DART_MX8M!C244,"")</f>
        <v/>
      </c>
      <c r="L244" s="20" t="str">
        <f>IF(C244&lt;&gt;DART_MX8MP!C244,DART_MX8MP!C244,"")</f>
        <v/>
      </c>
    </row>
    <row r="245" spans="1:12" x14ac:dyDescent="0.25">
      <c r="A245" s="24" t="s">
        <v>6</v>
      </c>
      <c r="B245" s="34">
        <v>64</v>
      </c>
      <c r="C245" s="8" t="s">
        <v>351</v>
      </c>
      <c r="D245" s="8" t="s">
        <v>194</v>
      </c>
      <c r="E245" s="8"/>
      <c r="F245" s="8"/>
      <c r="G245" s="20"/>
      <c r="H245" s="8"/>
      <c r="J245" s="41" t="str">
        <f t="shared" si="4"/>
        <v/>
      </c>
      <c r="K245" s="20" t="str">
        <f>IF(C245&lt;&gt;DART_MX8M!C245,DART_MX8M!C245,"")</f>
        <v/>
      </c>
      <c r="L245" s="20" t="str">
        <f>IF(C245&lt;&gt;DART_MX8MP!C245,DART_MX8MP!C245,"")</f>
        <v/>
      </c>
    </row>
    <row r="246" spans="1:12" x14ac:dyDescent="0.25">
      <c r="A246" s="24" t="s">
        <v>6</v>
      </c>
      <c r="B246" s="34">
        <v>65</v>
      </c>
      <c r="C246" s="8" t="s">
        <v>505</v>
      </c>
      <c r="D246" s="8" t="s">
        <v>505</v>
      </c>
      <c r="E246" s="8"/>
      <c r="F246" s="8"/>
      <c r="G246" s="20"/>
      <c r="H246" s="8"/>
      <c r="J246" s="41" t="str">
        <f t="shared" si="4"/>
        <v/>
      </c>
      <c r="K246" s="20" t="str">
        <f>IF(C246&lt;&gt;DART_MX8M!C246,DART_MX8M!C246,"")</f>
        <v/>
      </c>
      <c r="L246" s="20" t="str">
        <f>IF(C246&lt;&gt;DART_MX8MP!C246,DART_MX8MP!C246,"")</f>
        <v/>
      </c>
    </row>
    <row r="247" spans="1:12" x14ac:dyDescent="0.25">
      <c r="A247" s="24" t="s">
        <v>6</v>
      </c>
      <c r="B247" s="34">
        <v>66</v>
      </c>
      <c r="C247" s="8" t="s">
        <v>196</v>
      </c>
      <c r="D247" s="8" t="s">
        <v>196</v>
      </c>
      <c r="E247" s="8"/>
      <c r="F247" s="8"/>
      <c r="G247" s="20"/>
      <c r="H247" s="8" t="s">
        <v>705</v>
      </c>
      <c r="J247" s="41" t="str">
        <f t="shared" si="4"/>
        <v/>
      </c>
      <c r="K247" s="20" t="str">
        <f>IF(C247&lt;&gt;DART_MX8M!C247,DART_MX8M!C247,"")</f>
        <v/>
      </c>
      <c r="L247" s="20" t="str">
        <f>IF(C247&lt;&gt;DART_MX8MP!C247,DART_MX8MP!C247,"")</f>
        <v/>
      </c>
    </row>
    <row r="248" spans="1:12" x14ac:dyDescent="0.25">
      <c r="A248" s="24" t="s">
        <v>6</v>
      </c>
      <c r="B248" s="34">
        <v>67</v>
      </c>
      <c r="C248" s="8" t="s">
        <v>506</v>
      </c>
      <c r="D248" s="8" t="s">
        <v>506</v>
      </c>
      <c r="E248" s="8"/>
      <c r="F248" s="8"/>
      <c r="G248" s="20"/>
      <c r="H248" s="8"/>
      <c r="J248" s="41" t="str">
        <f t="shared" si="4"/>
        <v/>
      </c>
      <c r="K248" s="20" t="str">
        <f>IF(C248&lt;&gt;DART_MX8M!C248,DART_MX8M!C248,"")</f>
        <v/>
      </c>
      <c r="L248" s="20" t="str">
        <f>IF(C248&lt;&gt;DART_MX8MP!C248,DART_MX8MP!C248,"")</f>
        <v/>
      </c>
    </row>
    <row r="249" spans="1:12" x14ac:dyDescent="0.25">
      <c r="A249" s="24" t="s">
        <v>6</v>
      </c>
      <c r="B249" s="34">
        <v>68</v>
      </c>
      <c r="C249" s="8" t="s">
        <v>24</v>
      </c>
      <c r="D249" s="8" t="s">
        <v>24</v>
      </c>
      <c r="E249" s="8"/>
      <c r="F249" s="8"/>
      <c r="G249" s="20"/>
      <c r="H249" s="8"/>
      <c r="J249" s="41" t="str">
        <f t="shared" si="4"/>
        <v/>
      </c>
      <c r="K249" s="20" t="str">
        <f>IF(C249&lt;&gt;DART_MX8M!C249,DART_MX8M!C249,"")</f>
        <v/>
      </c>
      <c r="L249" s="20" t="str">
        <f>IF(C249&lt;&gt;DART_MX8MP!C249,DART_MX8MP!C249,"")</f>
        <v/>
      </c>
    </row>
    <row r="250" spans="1:12" x14ac:dyDescent="0.25">
      <c r="A250" s="24" t="s">
        <v>6</v>
      </c>
      <c r="B250" s="34">
        <v>69</v>
      </c>
      <c r="C250" s="8" t="s">
        <v>394</v>
      </c>
      <c r="D250" s="8" t="s">
        <v>394</v>
      </c>
      <c r="E250" s="8"/>
      <c r="F250" s="8"/>
      <c r="G250" s="20"/>
      <c r="H250" s="10"/>
      <c r="J250" s="41" t="str">
        <f t="shared" si="4"/>
        <v/>
      </c>
      <c r="K250" s="20" t="str">
        <f>IF(C250&lt;&gt;DART_MX8M!C250,DART_MX8M!C250,"")</f>
        <v>VBAT_3V3</v>
      </c>
      <c r="L250" s="20" t="str">
        <f>IF(C250&lt;&gt;DART_MX8MP!C250,DART_MX8MP!C250,"")</f>
        <v/>
      </c>
    </row>
    <row r="251" spans="1:12" x14ac:dyDescent="0.25">
      <c r="A251" s="24" t="s">
        <v>6</v>
      </c>
      <c r="B251" s="34">
        <v>70</v>
      </c>
      <c r="C251" s="8" t="s">
        <v>394</v>
      </c>
      <c r="D251" s="8" t="s">
        <v>394</v>
      </c>
      <c r="E251" s="8"/>
      <c r="F251" s="8"/>
      <c r="G251" s="20"/>
      <c r="H251" s="8"/>
      <c r="J251" s="41" t="str">
        <f t="shared" si="4"/>
        <v/>
      </c>
      <c r="K251" s="20" t="str">
        <f>IF(C251&lt;&gt;DART_MX8M!C251,DART_MX8M!C251,"")</f>
        <v>CSI_P2_CK_N</v>
      </c>
      <c r="L251" s="20" t="str">
        <f>IF(C251&lt;&gt;DART_MX8MP!C251,DART_MX8MP!C251,"")</f>
        <v>CSI_P2_CK_N</v>
      </c>
    </row>
    <row r="252" spans="1:12" x14ac:dyDescent="0.25">
      <c r="A252" s="24" t="s">
        <v>6</v>
      </c>
      <c r="B252" s="34">
        <v>71</v>
      </c>
      <c r="C252" s="8" t="s">
        <v>200</v>
      </c>
      <c r="D252" s="8" t="s">
        <v>200</v>
      </c>
      <c r="E252" s="8"/>
      <c r="F252" s="8"/>
      <c r="G252" s="20"/>
      <c r="H252" s="8"/>
      <c r="J252" s="41" t="str">
        <f t="shared" si="4"/>
        <v/>
      </c>
      <c r="K252" s="20" t="str">
        <f>IF(C252&lt;&gt;DART_MX8M!C252,DART_MX8M!C252,"")</f>
        <v/>
      </c>
      <c r="L252" s="20" t="str">
        <f>IF(C252&lt;&gt;DART_MX8MP!C252,DART_MX8MP!C252,"")</f>
        <v/>
      </c>
    </row>
    <row r="253" spans="1:12" x14ac:dyDescent="0.25">
      <c r="A253" s="24" t="s">
        <v>6</v>
      </c>
      <c r="B253" s="34">
        <v>72</v>
      </c>
      <c r="C253" s="8" t="s">
        <v>394</v>
      </c>
      <c r="D253" s="8" t="s">
        <v>394</v>
      </c>
      <c r="E253" s="8"/>
      <c r="F253" s="8"/>
      <c r="G253" s="20"/>
      <c r="H253" s="8"/>
      <c r="J253" s="41" t="str">
        <f t="shared" si="4"/>
        <v/>
      </c>
      <c r="K253" s="20" t="str">
        <f>IF(C253&lt;&gt;DART_MX8M!C253,DART_MX8M!C253,"")</f>
        <v>CSI_P2_CK_P</v>
      </c>
      <c r="L253" s="20" t="str">
        <f>IF(C253&lt;&gt;DART_MX8MP!C253,DART_MX8MP!C253,"")</f>
        <v>CSI_P2_CK_P</v>
      </c>
    </row>
    <row r="254" spans="1:12" x14ac:dyDescent="0.25">
      <c r="A254" s="24" t="s">
        <v>6</v>
      </c>
      <c r="B254" s="34">
        <v>73</v>
      </c>
      <c r="C254" s="8" t="s">
        <v>200</v>
      </c>
      <c r="D254" s="8" t="s">
        <v>200</v>
      </c>
      <c r="E254" s="8"/>
      <c r="F254" s="8"/>
      <c r="G254" s="20"/>
      <c r="H254" s="8"/>
      <c r="J254" s="41" t="str">
        <f t="shared" si="4"/>
        <v/>
      </c>
      <c r="K254" s="20" t="str">
        <f>IF(C254&lt;&gt;DART_MX8M!C254,DART_MX8M!C254,"")</f>
        <v/>
      </c>
      <c r="L254" s="20" t="str">
        <f>IF(C254&lt;&gt;DART_MX8MP!C254,DART_MX8MP!C254,"")</f>
        <v/>
      </c>
    </row>
    <row r="255" spans="1:12" x14ac:dyDescent="0.25">
      <c r="A255" s="24" t="s">
        <v>6</v>
      </c>
      <c r="B255" s="34">
        <v>74</v>
      </c>
      <c r="C255" s="8" t="s">
        <v>24</v>
      </c>
      <c r="D255" s="8" t="s">
        <v>24</v>
      </c>
      <c r="E255" s="8"/>
      <c r="F255" s="8"/>
      <c r="G255" s="20"/>
      <c r="H255" s="8"/>
      <c r="J255" s="41" t="str">
        <f t="shared" si="4"/>
        <v/>
      </c>
      <c r="K255" s="20" t="str">
        <f>IF(C255&lt;&gt;DART_MX8M!C255,DART_MX8M!C255,"")</f>
        <v/>
      </c>
      <c r="L255" s="20" t="str">
        <f>IF(C255&lt;&gt;DART_MX8MP!C255,DART_MX8MP!C255,"")</f>
        <v/>
      </c>
    </row>
    <row r="256" spans="1:12" x14ac:dyDescent="0.25">
      <c r="A256" s="24" t="s">
        <v>6</v>
      </c>
      <c r="B256" s="34">
        <v>75</v>
      </c>
      <c r="C256" s="8" t="s">
        <v>200</v>
      </c>
      <c r="D256" s="8" t="s">
        <v>200</v>
      </c>
      <c r="E256" s="8"/>
      <c r="F256" s="8"/>
      <c r="G256" s="20"/>
      <c r="H256" s="8"/>
      <c r="J256" s="41" t="str">
        <f t="shared" si="4"/>
        <v/>
      </c>
      <c r="K256" s="20" t="str">
        <f>IF(C256&lt;&gt;DART_MX8M!C256,DART_MX8M!C256,"")</f>
        <v/>
      </c>
      <c r="L256" s="20" t="str">
        <f>IF(C256&lt;&gt;DART_MX8MP!C256,DART_MX8MP!C256,"")</f>
        <v/>
      </c>
    </row>
    <row r="257" spans="1:12" x14ac:dyDescent="0.25">
      <c r="A257" s="24" t="s">
        <v>6</v>
      </c>
      <c r="B257" s="34">
        <v>76</v>
      </c>
      <c r="C257" s="8" t="s">
        <v>394</v>
      </c>
      <c r="D257" s="8" t="s">
        <v>394</v>
      </c>
      <c r="E257" s="8"/>
      <c r="F257" s="8"/>
      <c r="G257" s="20"/>
      <c r="H257" s="8"/>
      <c r="J257" s="41" t="str">
        <f t="shared" si="4"/>
        <v/>
      </c>
      <c r="K257" s="20" t="str">
        <f>IF(C257&lt;&gt;DART_MX8M!C257,DART_MX8M!C257,"")</f>
        <v>CSI_P2_D3_N</v>
      </c>
      <c r="L257" s="20" t="str">
        <f>IF(C257&lt;&gt;DART_MX8MP!C257,DART_MX8MP!C257,"")</f>
        <v>CSI_P2_D3_N</v>
      </c>
    </row>
    <row r="258" spans="1:12" x14ac:dyDescent="0.25">
      <c r="A258" s="24" t="s">
        <v>6</v>
      </c>
      <c r="B258" s="34">
        <v>77</v>
      </c>
      <c r="C258" s="8" t="s">
        <v>200</v>
      </c>
      <c r="D258" s="8" t="s">
        <v>200</v>
      </c>
      <c r="E258" s="8"/>
      <c r="F258" s="8"/>
      <c r="G258" s="20"/>
      <c r="H258" s="8"/>
      <c r="J258" s="41" t="str">
        <f t="shared" ref="J258:J271" si="5">IFERROR(MID(D258,SEARCH($J$1,D258,1),IFERROR(SEARCH("/",D258,SEARCH($J$1,D258,1)),LEN(D258)+1)-SEARCH($J$1,D258,1)),"")</f>
        <v/>
      </c>
      <c r="K258" s="20" t="str">
        <f>IF(C258&lt;&gt;DART_MX8M!C258,DART_MX8M!C258,"")</f>
        <v/>
      </c>
      <c r="L258" s="20" t="str">
        <f>IF(C258&lt;&gt;DART_MX8MP!C258,DART_MX8MP!C258,"")</f>
        <v/>
      </c>
    </row>
    <row r="259" spans="1:12" x14ac:dyDescent="0.25">
      <c r="A259" s="24" t="s">
        <v>6</v>
      </c>
      <c r="B259" s="34">
        <v>78</v>
      </c>
      <c r="C259" s="8" t="s">
        <v>394</v>
      </c>
      <c r="D259" s="8" t="s">
        <v>394</v>
      </c>
      <c r="E259" s="8"/>
      <c r="F259" s="8"/>
      <c r="G259" s="20"/>
      <c r="H259" s="8"/>
      <c r="J259" s="41" t="str">
        <f t="shared" si="5"/>
        <v/>
      </c>
      <c r="K259" s="20" t="str">
        <f>IF(C259&lt;&gt;DART_MX8M!C259,DART_MX8M!C259,"")</f>
        <v>CSI_P2_D3_P</v>
      </c>
      <c r="L259" s="20" t="str">
        <f>IF(C259&lt;&gt;DART_MX8MP!C259,DART_MX8MP!C259,"")</f>
        <v>CSI_P2_D3_P</v>
      </c>
    </row>
    <row r="260" spans="1:12" x14ac:dyDescent="0.25">
      <c r="A260" s="24" t="s">
        <v>6</v>
      </c>
      <c r="B260" s="34">
        <v>79</v>
      </c>
      <c r="C260" s="8" t="s">
        <v>200</v>
      </c>
      <c r="D260" s="8" t="s">
        <v>200</v>
      </c>
      <c r="E260" s="8"/>
      <c r="F260" s="8"/>
      <c r="G260" s="20"/>
      <c r="H260" s="8"/>
      <c r="J260" s="41" t="str">
        <f t="shared" si="5"/>
        <v/>
      </c>
      <c r="K260" s="20" t="str">
        <f>IF(C260&lt;&gt;DART_MX8M!C260,DART_MX8M!C260,"")</f>
        <v/>
      </c>
      <c r="L260" s="20" t="str">
        <f>IF(C260&lt;&gt;DART_MX8MP!C260,DART_MX8MP!C260,"")</f>
        <v/>
      </c>
    </row>
    <row r="261" spans="1:12" x14ac:dyDescent="0.25">
      <c r="A261" s="24" t="s">
        <v>6</v>
      </c>
      <c r="B261" s="34">
        <v>80</v>
      </c>
      <c r="C261" s="8" t="s">
        <v>394</v>
      </c>
      <c r="D261" s="8" t="s">
        <v>394</v>
      </c>
      <c r="E261" s="8"/>
      <c r="F261" s="8"/>
      <c r="G261" s="20"/>
      <c r="H261" s="8"/>
      <c r="J261" s="41" t="str">
        <f t="shared" si="5"/>
        <v/>
      </c>
      <c r="K261" s="20" t="str">
        <f>IF(C261&lt;&gt;DART_MX8M!C261,DART_MX8M!C261,"")</f>
        <v>CSI_P2_D1_N</v>
      </c>
      <c r="L261" s="20" t="str">
        <f>IF(C261&lt;&gt;DART_MX8MP!C261,DART_MX8MP!C261,"")</f>
        <v>CSI_P2_D1_N</v>
      </c>
    </row>
    <row r="262" spans="1:12" x14ac:dyDescent="0.25">
      <c r="A262" s="24" t="s">
        <v>6</v>
      </c>
      <c r="B262" s="34">
        <v>81</v>
      </c>
      <c r="C262" s="8" t="s">
        <v>200</v>
      </c>
      <c r="D262" s="8" t="s">
        <v>200</v>
      </c>
      <c r="E262" s="8"/>
      <c r="F262" s="8"/>
      <c r="G262" s="20"/>
      <c r="H262" s="8"/>
      <c r="J262" s="41" t="str">
        <f t="shared" si="5"/>
        <v/>
      </c>
      <c r="K262" s="20" t="str">
        <f>IF(C262&lt;&gt;DART_MX8M!C262,DART_MX8M!C262,"")</f>
        <v/>
      </c>
      <c r="L262" s="20" t="str">
        <f>IF(C262&lt;&gt;DART_MX8MP!C262,DART_MX8MP!C262,"")</f>
        <v/>
      </c>
    </row>
    <row r="263" spans="1:12" x14ac:dyDescent="0.25">
      <c r="A263" s="24" t="s">
        <v>6</v>
      </c>
      <c r="B263" s="34">
        <v>82</v>
      </c>
      <c r="C263" s="8" t="s">
        <v>394</v>
      </c>
      <c r="D263" s="8" t="s">
        <v>394</v>
      </c>
      <c r="E263" s="8"/>
      <c r="F263" s="8"/>
      <c r="G263" s="20"/>
      <c r="H263" s="8"/>
      <c r="J263" s="41" t="str">
        <f t="shared" si="5"/>
        <v/>
      </c>
      <c r="K263" s="20" t="str">
        <f>IF(C263&lt;&gt;DART_MX8M!C263,DART_MX8M!C263,"")</f>
        <v>CSI_P2_D1_P</v>
      </c>
      <c r="L263" s="20" t="str">
        <f>IF(C263&lt;&gt;DART_MX8MP!C263,DART_MX8MP!C263,"")</f>
        <v>CSI_P2_D1_P</v>
      </c>
    </row>
    <row r="264" spans="1:12" x14ac:dyDescent="0.25">
      <c r="A264" s="24" t="s">
        <v>6</v>
      </c>
      <c r="B264" s="34">
        <v>83</v>
      </c>
      <c r="C264" s="8" t="s">
        <v>200</v>
      </c>
      <c r="D264" s="8" t="s">
        <v>200</v>
      </c>
      <c r="E264" s="8"/>
      <c r="F264" s="8"/>
      <c r="G264" s="20"/>
      <c r="H264" s="8"/>
      <c r="J264" s="41" t="str">
        <f t="shared" si="5"/>
        <v/>
      </c>
      <c r="K264" s="20" t="str">
        <f>IF(C264&lt;&gt;DART_MX8M!C264,DART_MX8M!C264,"")</f>
        <v/>
      </c>
      <c r="L264" s="20" t="str">
        <f>IF(C264&lt;&gt;DART_MX8MP!C264,DART_MX8MP!C264,"")</f>
        <v/>
      </c>
    </row>
    <row r="265" spans="1:12" x14ac:dyDescent="0.25">
      <c r="A265" s="24" t="s">
        <v>6</v>
      </c>
      <c r="B265" s="34">
        <v>84</v>
      </c>
      <c r="C265" s="8" t="s">
        <v>394</v>
      </c>
      <c r="D265" s="8" t="s">
        <v>394</v>
      </c>
      <c r="E265" s="8"/>
      <c r="F265" s="8"/>
      <c r="G265" s="20"/>
      <c r="H265" s="8"/>
      <c r="J265" s="41" t="str">
        <f t="shared" si="5"/>
        <v/>
      </c>
      <c r="K265" s="20" t="str">
        <f>IF(C265&lt;&gt;DART_MX8M!C265,DART_MX8M!C265,"")</f>
        <v>CSI_P2_D0_N</v>
      </c>
      <c r="L265" s="20" t="str">
        <f>IF(C265&lt;&gt;DART_MX8MP!C265,DART_MX8MP!C265,"")</f>
        <v>CSI_P2_D0_N</v>
      </c>
    </row>
    <row r="266" spans="1:12" x14ac:dyDescent="0.25">
      <c r="A266" s="24" t="s">
        <v>6</v>
      </c>
      <c r="B266" s="34">
        <v>85</v>
      </c>
      <c r="C266" s="8" t="s">
        <v>200</v>
      </c>
      <c r="D266" s="8" t="s">
        <v>200</v>
      </c>
      <c r="E266" s="8"/>
      <c r="F266" s="8"/>
      <c r="G266" s="20"/>
      <c r="H266" s="8"/>
      <c r="J266" s="41" t="str">
        <f t="shared" si="5"/>
        <v/>
      </c>
      <c r="K266" s="20" t="str">
        <f>IF(C266&lt;&gt;DART_MX8M!C266,DART_MX8M!C266,"")</f>
        <v/>
      </c>
      <c r="L266" s="20" t="str">
        <f>IF(C266&lt;&gt;DART_MX8MP!C266,DART_MX8MP!C266,"")</f>
        <v/>
      </c>
    </row>
    <row r="267" spans="1:12" x14ac:dyDescent="0.25">
      <c r="A267" s="24" t="s">
        <v>6</v>
      </c>
      <c r="B267" s="34">
        <v>86</v>
      </c>
      <c r="C267" s="8" t="s">
        <v>394</v>
      </c>
      <c r="D267" s="8" t="s">
        <v>394</v>
      </c>
      <c r="E267" s="8"/>
      <c r="F267" s="8"/>
      <c r="G267" s="20"/>
      <c r="H267" s="8"/>
      <c r="J267" s="41" t="str">
        <f t="shared" si="5"/>
        <v/>
      </c>
      <c r="K267" s="20" t="str">
        <f>IF(C267&lt;&gt;DART_MX8M!C267,DART_MX8M!C267,"")</f>
        <v>CSI_P2_D0_P</v>
      </c>
      <c r="L267" s="20" t="str">
        <f>IF(C267&lt;&gt;DART_MX8MP!C267,DART_MX8MP!C267,"")</f>
        <v>CSI_P2_D0_P</v>
      </c>
    </row>
    <row r="268" spans="1:12" x14ac:dyDescent="0.25">
      <c r="A268" s="24" t="s">
        <v>6</v>
      </c>
      <c r="B268" s="34">
        <v>87</v>
      </c>
      <c r="C268" s="8" t="s">
        <v>200</v>
      </c>
      <c r="D268" s="8" t="s">
        <v>200</v>
      </c>
      <c r="E268" s="8"/>
      <c r="F268" s="8"/>
      <c r="G268" s="20"/>
      <c r="H268" s="8"/>
      <c r="J268" s="41" t="str">
        <f t="shared" si="5"/>
        <v/>
      </c>
      <c r="K268" s="20" t="str">
        <f>IF(C268&lt;&gt;DART_MX8M!C268,DART_MX8M!C268,"")</f>
        <v/>
      </c>
      <c r="L268" s="20" t="str">
        <f>IF(C268&lt;&gt;DART_MX8MP!C268,DART_MX8MP!C268,"")</f>
        <v/>
      </c>
    </row>
    <row r="269" spans="1:12" x14ac:dyDescent="0.25">
      <c r="A269" s="24" t="s">
        <v>6</v>
      </c>
      <c r="B269" s="34">
        <v>88</v>
      </c>
      <c r="C269" s="8" t="s">
        <v>394</v>
      </c>
      <c r="D269" s="8" t="s">
        <v>394</v>
      </c>
      <c r="E269" s="8"/>
      <c r="F269" s="8"/>
      <c r="G269" s="20"/>
      <c r="H269" s="8"/>
      <c r="J269" s="41" t="str">
        <f t="shared" si="5"/>
        <v/>
      </c>
      <c r="K269" s="20" t="str">
        <f>IF(C269&lt;&gt;DART_MX8M!C269,DART_MX8M!C269,"")</f>
        <v>CSI_P2_D2_N</v>
      </c>
      <c r="L269" s="20" t="str">
        <f>IF(C269&lt;&gt;DART_MX8MP!C269,DART_MX8MP!C269,"")</f>
        <v>CSI_P2_D2_N</v>
      </c>
    </row>
    <row r="270" spans="1:12" x14ac:dyDescent="0.25">
      <c r="A270" s="24" t="s">
        <v>6</v>
      </c>
      <c r="B270" s="34">
        <v>89</v>
      </c>
      <c r="C270" s="8" t="s">
        <v>200</v>
      </c>
      <c r="D270" s="8" t="s">
        <v>200</v>
      </c>
      <c r="E270" s="8"/>
      <c r="F270" s="8"/>
      <c r="G270" s="20"/>
      <c r="H270" s="8"/>
      <c r="J270" s="41" t="str">
        <f t="shared" si="5"/>
        <v/>
      </c>
      <c r="K270" s="20" t="str">
        <f>IF(C270&lt;&gt;DART_MX8M!C270,DART_MX8M!C270,"")</f>
        <v/>
      </c>
      <c r="L270" s="20" t="str">
        <f>IF(C270&lt;&gt;DART_MX8MP!C270,DART_MX8MP!C270,"")</f>
        <v/>
      </c>
    </row>
    <row r="271" spans="1:12" ht="15.75" thickBot="1" x14ac:dyDescent="0.3">
      <c r="A271" s="26" t="s">
        <v>6</v>
      </c>
      <c r="B271" s="35">
        <v>90</v>
      </c>
      <c r="C271" s="8" t="s">
        <v>394</v>
      </c>
      <c r="D271" s="8" t="s">
        <v>394</v>
      </c>
      <c r="E271" s="8"/>
      <c r="F271" s="8"/>
      <c r="G271" s="20"/>
      <c r="H271" s="8"/>
      <c r="J271" s="41" t="str">
        <f t="shared" si="5"/>
        <v/>
      </c>
      <c r="K271" s="20" t="str">
        <f>IF(C271&lt;&gt;DART_MX8M!C271,DART_MX8M!C271,"")</f>
        <v>CSI_P2_D2_P</v>
      </c>
      <c r="L271" s="20" t="str">
        <f>IF(C271&lt;&gt;DART_MX8MP!C271,DART_MX8MP!C271,"")</f>
        <v>CSI_P2_D2_P</v>
      </c>
    </row>
  </sheetData>
  <sheetProtection algorithmName="SHA-512" hashValue="iBBNPtMsxLSxni1TXinw304mrmOQUW7iD4gnBOTkeTIc9H9jely0bSJP80SeOtBMHslp0+g6EWBbaGLwunyp5A==" saltValue="RElr59kIPxsJuYL90fRpLw==" spinCount="100000" sheet="1" objects="1" scenarios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L271"/>
  <sheetViews>
    <sheetView tabSelected="1" topLeftCell="C1" zoomScale="85" zoomScaleNormal="85" workbookViewId="0">
      <pane ySplit="1" topLeftCell="A207" activePane="bottomLeft" state="frozen"/>
      <selection pane="bottomLeft" activeCell="H223" sqref="H223"/>
    </sheetView>
  </sheetViews>
  <sheetFormatPr defaultRowHeight="15" x14ac:dyDescent="0.25"/>
  <cols>
    <col min="1" max="1" width="13.5703125" style="1" bestFit="1" customWidth="1"/>
    <col min="2" max="2" width="5.42578125" style="1" bestFit="1" customWidth="1"/>
    <col min="3" max="3" width="26" bestFit="1" customWidth="1"/>
    <col min="4" max="4" width="138.85546875" bestFit="1" customWidth="1"/>
    <col min="5" max="5" width="18.28515625" customWidth="1"/>
    <col min="6" max="6" width="19.5703125" bestFit="1" customWidth="1"/>
    <col min="7" max="7" width="17.28515625" style="1" bestFit="1" customWidth="1"/>
    <col min="8" max="8" width="95" bestFit="1" customWidth="1"/>
    <col min="9" max="9" width="3.5703125" customWidth="1"/>
    <col min="10" max="10" width="31.140625" customWidth="1"/>
    <col min="11" max="11" width="21.42578125" style="1" bestFit="1" customWidth="1"/>
    <col min="12" max="12" width="22.42578125" style="1" customWidth="1"/>
  </cols>
  <sheetData>
    <row r="1" spans="1:12" ht="30.75" thickBot="1" x14ac:dyDescent="0.3">
      <c r="A1" s="38" t="s">
        <v>0</v>
      </c>
      <c r="B1" s="30" t="s">
        <v>1</v>
      </c>
      <c r="C1" s="37" t="s">
        <v>2</v>
      </c>
      <c r="D1" s="37" t="s">
        <v>3</v>
      </c>
      <c r="E1" s="31" t="s">
        <v>729</v>
      </c>
      <c r="F1" s="31" t="s">
        <v>730</v>
      </c>
      <c r="G1" s="31" t="s">
        <v>352</v>
      </c>
      <c r="H1" s="32" t="s">
        <v>683</v>
      </c>
      <c r="J1" s="90" t="s">
        <v>1327</v>
      </c>
      <c r="K1" s="39" t="s">
        <v>747</v>
      </c>
      <c r="L1" s="39" t="s">
        <v>772</v>
      </c>
    </row>
    <row r="2" spans="1:12" x14ac:dyDescent="0.25">
      <c r="A2" s="22" t="s">
        <v>4</v>
      </c>
      <c r="B2" s="36">
        <v>1</v>
      </c>
      <c r="C2" s="8" t="s">
        <v>210</v>
      </c>
      <c r="D2" s="8" t="s">
        <v>553</v>
      </c>
      <c r="E2" s="13"/>
      <c r="F2" s="13"/>
      <c r="G2" s="21"/>
      <c r="H2" s="13"/>
      <c r="J2" s="41" t="str">
        <f t="shared" ref="J2:J33" si="0">IFERROR(MID(D2,SEARCH($J$1,D2,1),IFERROR(SEARCH("/",D2,SEARCH($J$1,D2,1)),LEN(D2)+1)-SEARCH($J$1,D2,1)),"")</f>
        <v/>
      </c>
      <c r="K2" s="20" t="str">
        <f>IF(C2&lt;&gt;DART_MX8M!C2,DART_MX8M!C2,"")</f>
        <v/>
      </c>
      <c r="L2" s="20" t="str">
        <f>IF(C2&lt;&gt;DART_MX8MM!C2,DART_MX8MM!C2,"")</f>
        <v/>
      </c>
    </row>
    <row r="3" spans="1:12" x14ac:dyDescent="0.25">
      <c r="A3" s="24" t="s">
        <v>4</v>
      </c>
      <c r="B3" s="34">
        <v>2</v>
      </c>
      <c r="C3" s="8" t="s">
        <v>211</v>
      </c>
      <c r="D3" s="8" t="s">
        <v>554</v>
      </c>
      <c r="E3" s="8" t="s">
        <v>211</v>
      </c>
      <c r="F3" s="8" t="s">
        <v>393</v>
      </c>
      <c r="G3" s="20" t="s">
        <v>678</v>
      </c>
      <c r="H3" s="8" t="s">
        <v>738</v>
      </c>
      <c r="J3" s="41" t="str">
        <f t="shared" si="0"/>
        <v/>
      </c>
      <c r="K3" s="20" t="str">
        <f>IF(C3&lt;&gt;DART_MX8M!C3,DART_MX8M!C3,"")</f>
        <v/>
      </c>
      <c r="L3" s="20" t="str">
        <f>IF(C3&lt;&gt;DART_MX8MM!C3,DART_MX8MM!C3,"")</f>
        <v/>
      </c>
    </row>
    <row r="4" spans="1:12" x14ac:dyDescent="0.25">
      <c r="A4" s="24" t="s">
        <v>4</v>
      </c>
      <c r="B4" s="34">
        <v>3</v>
      </c>
      <c r="C4" s="8" t="s">
        <v>212</v>
      </c>
      <c r="D4" s="8" t="s">
        <v>555</v>
      </c>
      <c r="E4" s="8" t="s">
        <v>212</v>
      </c>
      <c r="F4" s="8" t="s">
        <v>392</v>
      </c>
      <c r="G4" s="20" t="s">
        <v>678</v>
      </c>
      <c r="H4" s="8" t="s">
        <v>738</v>
      </c>
      <c r="J4" s="41" t="str">
        <f t="shared" si="0"/>
        <v/>
      </c>
      <c r="K4" s="20" t="str">
        <f>IF(C4&lt;&gt;DART_MX8M!C4,DART_MX8M!C4,"")</f>
        <v/>
      </c>
      <c r="L4" s="20" t="str">
        <f>IF(C4&lt;&gt;DART_MX8MM!C4,DART_MX8MM!C4,"")</f>
        <v/>
      </c>
    </row>
    <row r="5" spans="1:12" x14ac:dyDescent="0.25">
      <c r="A5" s="24" t="s">
        <v>4</v>
      </c>
      <c r="B5" s="34">
        <v>4</v>
      </c>
      <c r="C5" s="8" t="s">
        <v>213</v>
      </c>
      <c r="D5" s="8" t="s">
        <v>556</v>
      </c>
      <c r="E5" s="8" t="s">
        <v>213</v>
      </c>
      <c r="F5" s="8" t="s">
        <v>395</v>
      </c>
      <c r="G5" s="20" t="s">
        <v>678</v>
      </c>
      <c r="H5" s="8" t="s">
        <v>738</v>
      </c>
      <c r="J5" s="41" t="str">
        <f t="shared" si="0"/>
        <v/>
      </c>
      <c r="K5" s="20" t="str">
        <f>IF(C5&lt;&gt;DART_MX8M!C5,DART_MX8M!C5,"")</f>
        <v/>
      </c>
      <c r="L5" s="20" t="str">
        <f>IF(C5&lt;&gt;DART_MX8MM!C5,DART_MX8MM!C5,"")</f>
        <v/>
      </c>
    </row>
    <row r="6" spans="1:12" ht="45" x14ac:dyDescent="0.25">
      <c r="A6" s="24" t="s">
        <v>4</v>
      </c>
      <c r="B6" s="34">
        <v>5</v>
      </c>
      <c r="C6" s="8" t="s">
        <v>214</v>
      </c>
      <c r="D6" s="8" t="s">
        <v>557</v>
      </c>
      <c r="E6" s="8" t="s">
        <v>214</v>
      </c>
      <c r="F6" s="8" t="s">
        <v>392</v>
      </c>
      <c r="G6" s="20" t="s">
        <v>678</v>
      </c>
      <c r="H6" s="10" t="s">
        <v>739</v>
      </c>
      <c r="J6" s="41" t="str">
        <f t="shared" si="0"/>
        <v/>
      </c>
      <c r="K6" s="20" t="str">
        <f>IF(C6&lt;&gt;DART_MX8M!C6,DART_MX8M!C6,"")</f>
        <v/>
      </c>
      <c r="L6" s="20" t="str">
        <f>IF(C6&lt;&gt;DART_MX8MM!C6,DART_MX8MM!C6,"")</f>
        <v/>
      </c>
    </row>
    <row r="7" spans="1:12" x14ac:dyDescent="0.25">
      <c r="A7" s="24" t="s">
        <v>4</v>
      </c>
      <c r="B7" s="34">
        <v>6</v>
      </c>
      <c r="C7" s="8" t="s">
        <v>215</v>
      </c>
      <c r="D7" s="8" t="s">
        <v>558</v>
      </c>
      <c r="E7" s="8" t="s">
        <v>215</v>
      </c>
      <c r="F7" s="8" t="s">
        <v>397</v>
      </c>
      <c r="G7" s="20" t="s">
        <v>678</v>
      </c>
      <c r="H7" s="8" t="s">
        <v>738</v>
      </c>
      <c r="J7" s="41" t="str">
        <f t="shared" si="0"/>
        <v/>
      </c>
      <c r="K7" s="20" t="str">
        <f>IF(C7&lt;&gt;DART_MX8M!C7,DART_MX8M!C7,"")</f>
        <v/>
      </c>
      <c r="L7" s="20" t="str">
        <f>IF(C7&lt;&gt;DART_MX8MM!C7,DART_MX8MM!C7,"")</f>
        <v/>
      </c>
    </row>
    <row r="8" spans="1:12" ht="45" x14ac:dyDescent="0.25">
      <c r="A8" s="24" t="s">
        <v>4</v>
      </c>
      <c r="B8" s="34">
        <v>7</v>
      </c>
      <c r="C8" s="8" t="s">
        <v>216</v>
      </c>
      <c r="D8" s="8" t="s">
        <v>559</v>
      </c>
      <c r="E8" s="8" t="s">
        <v>216</v>
      </c>
      <c r="F8" s="8" t="s">
        <v>392</v>
      </c>
      <c r="G8" s="20" t="s">
        <v>678</v>
      </c>
      <c r="H8" s="10" t="s">
        <v>739</v>
      </c>
      <c r="J8" s="41" t="str">
        <f t="shared" si="0"/>
        <v/>
      </c>
      <c r="K8" s="20" t="str">
        <f>IF(C8&lt;&gt;DART_MX8M!C8,DART_MX8M!C8,"")</f>
        <v/>
      </c>
      <c r="L8" s="20" t="str">
        <f>IF(C8&lt;&gt;DART_MX8MM!C8,DART_MX8MM!C8,"")</f>
        <v/>
      </c>
    </row>
    <row r="9" spans="1:12" x14ac:dyDescent="0.25">
      <c r="A9" s="24" t="s">
        <v>4</v>
      </c>
      <c r="B9" s="34">
        <v>8</v>
      </c>
      <c r="C9" s="8" t="s">
        <v>217</v>
      </c>
      <c r="D9" s="8" t="s">
        <v>560</v>
      </c>
      <c r="E9" s="8" t="s">
        <v>217</v>
      </c>
      <c r="F9" s="8" t="s">
        <v>399</v>
      </c>
      <c r="G9" s="20" t="s">
        <v>678</v>
      </c>
      <c r="H9" s="8" t="s">
        <v>738</v>
      </c>
      <c r="J9" s="41" t="str">
        <f t="shared" si="0"/>
        <v/>
      </c>
      <c r="K9" s="20" t="str">
        <f>IF(C9&lt;&gt;DART_MX8M!C9,DART_MX8M!C9,"")</f>
        <v/>
      </c>
      <c r="L9" s="20" t="str">
        <f>IF(C9&lt;&gt;DART_MX8MM!C9,DART_MX8MM!C9,"")</f>
        <v/>
      </c>
    </row>
    <row r="10" spans="1:12" x14ac:dyDescent="0.25">
      <c r="A10" s="24" t="s">
        <v>4</v>
      </c>
      <c r="B10" s="34">
        <v>9</v>
      </c>
      <c r="C10" s="8" t="s">
        <v>218</v>
      </c>
      <c r="D10" s="8" t="s">
        <v>561</v>
      </c>
      <c r="E10" s="8" t="s">
        <v>218</v>
      </c>
      <c r="F10" s="8" t="s">
        <v>392</v>
      </c>
      <c r="G10" s="20" t="s">
        <v>678</v>
      </c>
      <c r="H10" s="8" t="s">
        <v>738</v>
      </c>
      <c r="J10" s="41" t="str">
        <f t="shared" si="0"/>
        <v/>
      </c>
      <c r="K10" s="20" t="str">
        <f>IF(C10&lt;&gt;DART_MX8M!C10,DART_MX8M!C10,"")</f>
        <v/>
      </c>
      <c r="L10" s="20" t="str">
        <f>IF(C10&lt;&gt;DART_MX8MM!C10,DART_MX8MM!C10,"")</f>
        <v/>
      </c>
    </row>
    <row r="11" spans="1:12" x14ac:dyDescent="0.25">
      <c r="A11" s="24" t="s">
        <v>4</v>
      </c>
      <c r="B11" s="34">
        <v>10</v>
      </c>
      <c r="C11" s="8" t="s">
        <v>219</v>
      </c>
      <c r="D11" s="8" t="s">
        <v>562</v>
      </c>
      <c r="E11" s="8" t="s">
        <v>219</v>
      </c>
      <c r="F11" s="8" t="s">
        <v>401</v>
      </c>
      <c r="G11" s="20" t="s">
        <v>678</v>
      </c>
      <c r="H11" s="8" t="s">
        <v>738</v>
      </c>
      <c r="J11" s="41" t="str">
        <f t="shared" si="0"/>
        <v/>
      </c>
      <c r="K11" s="20" t="str">
        <f>IF(C11&lt;&gt;DART_MX8M!C11,DART_MX8M!C11,"")</f>
        <v/>
      </c>
      <c r="L11" s="20" t="str">
        <f>IF(C11&lt;&gt;DART_MX8MM!C11,DART_MX8MM!C11,"")</f>
        <v/>
      </c>
    </row>
    <row r="12" spans="1:12" x14ac:dyDescent="0.25">
      <c r="A12" s="24" t="s">
        <v>4</v>
      </c>
      <c r="B12" s="34">
        <v>11</v>
      </c>
      <c r="C12" s="8" t="s">
        <v>220</v>
      </c>
      <c r="D12" s="8" t="s">
        <v>563</v>
      </c>
      <c r="E12" s="8" t="s">
        <v>220</v>
      </c>
      <c r="F12" s="8" t="s">
        <v>392</v>
      </c>
      <c r="G12" s="20" t="s">
        <v>678</v>
      </c>
      <c r="H12" s="8" t="s">
        <v>749</v>
      </c>
      <c r="J12" s="41" t="str">
        <f t="shared" si="0"/>
        <v/>
      </c>
      <c r="K12" s="20" t="str">
        <f>IF(C12&lt;&gt;DART_MX8M!C12,DART_MX8M!C12,"")</f>
        <v/>
      </c>
      <c r="L12" s="20" t="str">
        <f>IF(C12&lt;&gt;DART_MX8MM!C12,DART_MX8MM!C12,"")</f>
        <v/>
      </c>
    </row>
    <row r="13" spans="1:12" x14ac:dyDescent="0.25">
      <c r="A13" s="24" t="s">
        <v>4</v>
      </c>
      <c r="B13" s="34">
        <v>12</v>
      </c>
      <c r="C13" s="8" t="s">
        <v>221</v>
      </c>
      <c r="D13" s="8" t="s">
        <v>564</v>
      </c>
      <c r="E13" s="8" t="s">
        <v>221</v>
      </c>
      <c r="F13" s="8" t="s">
        <v>402</v>
      </c>
      <c r="G13" s="20" t="s">
        <v>678</v>
      </c>
      <c r="H13" s="8" t="s">
        <v>738</v>
      </c>
      <c r="J13" s="41" t="str">
        <f t="shared" si="0"/>
        <v/>
      </c>
      <c r="K13" s="20" t="str">
        <f>IF(C13&lt;&gt;DART_MX8M!C13,DART_MX8M!C13,"")</f>
        <v/>
      </c>
      <c r="L13" s="20" t="str">
        <f>IF(C13&lt;&gt;DART_MX8MM!C13,DART_MX8MM!C13,"")</f>
        <v/>
      </c>
    </row>
    <row r="14" spans="1:12" x14ac:dyDescent="0.25">
      <c r="A14" s="24" t="s">
        <v>4</v>
      </c>
      <c r="B14" s="34">
        <v>13</v>
      </c>
      <c r="C14" s="8" t="s">
        <v>222</v>
      </c>
      <c r="D14" s="8" t="s">
        <v>565</v>
      </c>
      <c r="E14" s="8" t="s">
        <v>222</v>
      </c>
      <c r="F14" s="8" t="s">
        <v>392</v>
      </c>
      <c r="G14" s="20" t="s">
        <v>678</v>
      </c>
      <c r="H14" s="8" t="s">
        <v>749</v>
      </c>
      <c r="J14" s="41" t="str">
        <f t="shared" si="0"/>
        <v/>
      </c>
      <c r="K14" s="20" t="str">
        <f>IF(C14&lt;&gt;DART_MX8M!C14,DART_MX8M!C14,"")</f>
        <v/>
      </c>
      <c r="L14" s="20" t="str">
        <f>IF(C14&lt;&gt;DART_MX8MM!C14,DART_MX8MM!C14,"")</f>
        <v/>
      </c>
    </row>
    <row r="15" spans="1:12" x14ac:dyDescent="0.25">
      <c r="A15" s="24" t="s">
        <v>4</v>
      </c>
      <c r="B15" s="34">
        <v>14</v>
      </c>
      <c r="C15" s="8" t="s">
        <v>223</v>
      </c>
      <c r="D15" s="8" t="s">
        <v>566</v>
      </c>
      <c r="E15" s="8" t="s">
        <v>223</v>
      </c>
      <c r="F15" s="8" t="s">
        <v>403</v>
      </c>
      <c r="G15" s="20" t="s">
        <v>678</v>
      </c>
      <c r="H15" s="8" t="s">
        <v>738</v>
      </c>
      <c r="J15" s="41" t="str">
        <f t="shared" si="0"/>
        <v/>
      </c>
      <c r="K15" s="20" t="str">
        <f>IF(C15&lt;&gt;DART_MX8M!C15,DART_MX8M!C15,"")</f>
        <v/>
      </c>
      <c r="L15" s="20" t="str">
        <f>IF(C15&lt;&gt;DART_MX8MM!C15,DART_MX8MM!C15,"")</f>
        <v/>
      </c>
    </row>
    <row r="16" spans="1:12" x14ac:dyDescent="0.25">
      <c r="A16" s="24" t="s">
        <v>4</v>
      </c>
      <c r="B16" s="34">
        <v>15</v>
      </c>
      <c r="C16" s="8" t="s">
        <v>404</v>
      </c>
      <c r="D16" s="8" t="s">
        <v>404</v>
      </c>
      <c r="E16" s="8"/>
      <c r="F16" s="8" t="s">
        <v>392</v>
      </c>
      <c r="G16" s="20"/>
      <c r="H16" s="8" t="s">
        <v>713</v>
      </c>
      <c r="J16" s="41" t="str">
        <f t="shared" si="0"/>
        <v/>
      </c>
      <c r="K16" s="20" t="str">
        <f>IF(C16&lt;&gt;DART_MX8M!C16,DART_MX8M!C16,"")</f>
        <v>NVCC_SNVS_3V3</v>
      </c>
      <c r="L16" s="20" t="str">
        <f>IF(C16&lt;&gt;DART_MX8MM!C16,DART_MX8MM!C16,"")</f>
        <v/>
      </c>
    </row>
    <row r="17" spans="1:12" x14ac:dyDescent="0.25">
      <c r="A17" s="24" t="s">
        <v>4</v>
      </c>
      <c r="B17" s="34">
        <v>16</v>
      </c>
      <c r="C17" s="8" t="s">
        <v>224</v>
      </c>
      <c r="D17" s="8" t="s">
        <v>567</v>
      </c>
      <c r="E17" s="8" t="s">
        <v>224</v>
      </c>
      <c r="F17" s="8" t="s">
        <v>405</v>
      </c>
      <c r="G17" s="20" t="s">
        <v>678</v>
      </c>
      <c r="H17" s="8" t="s">
        <v>738</v>
      </c>
      <c r="J17" s="41" t="str">
        <f t="shared" si="0"/>
        <v/>
      </c>
      <c r="K17" s="20" t="str">
        <f>IF(C17&lt;&gt;DART_MX8M!C17,DART_MX8M!C17,"")</f>
        <v/>
      </c>
      <c r="L17" s="20" t="str">
        <f>IF(C17&lt;&gt;DART_MX8MM!C17,DART_MX8MM!C17,"")</f>
        <v/>
      </c>
    </row>
    <row r="18" spans="1:12" x14ac:dyDescent="0.25">
      <c r="A18" s="24" t="s">
        <v>4</v>
      </c>
      <c r="B18" s="34">
        <v>17</v>
      </c>
      <c r="C18" s="8" t="s">
        <v>225</v>
      </c>
      <c r="D18" s="8" t="s">
        <v>568</v>
      </c>
      <c r="E18" s="8"/>
      <c r="F18" s="8"/>
      <c r="G18" s="20"/>
      <c r="H18" s="8"/>
      <c r="J18" s="41" t="str">
        <f t="shared" si="0"/>
        <v/>
      </c>
      <c r="K18" s="20" t="str">
        <f>IF(C18&lt;&gt;DART_MX8M!C18,DART_MX8M!C18,"")</f>
        <v/>
      </c>
      <c r="L18" s="20" t="str">
        <f>IF(C18&lt;&gt;DART_MX8MM!C18,DART_MX8MM!C18,"")</f>
        <v/>
      </c>
    </row>
    <row r="19" spans="1:12" x14ac:dyDescent="0.25">
      <c r="A19" s="24" t="s">
        <v>4</v>
      </c>
      <c r="B19" s="34">
        <v>18</v>
      </c>
      <c r="C19" s="8" t="s">
        <v>24</v>
      </c>
      <c r="D19" s="8" t="s">
        <v>24</v>
      </c>
      <c r="E19" s="8"/>
      <c r="F19" s="8"/>
      <c r="G19" s="20"/>
      <c r="H19" s="8"/>
      <c r="J19" s="41" t="str">
        <f t="shared" si="0"/>
        <v/>
      </c>
      <c r="K19" s="20" t="str">
        <f>IF(C19&lt;&gt;DART_MX8M!C19,DART_MX8M!C19,"")</f>
        <v/>
      </c>
      <c r="L19" s="20" t="str">
        <f>IF(C19&lt;&gt;DART_MX8MM!C19,DART_MX8MM!C19,"")</f>
        <v/>
      </c>
    </row>
    <row r="20" spans="1:12" x14ac:dyDescent="0.25">
      <c r="A20" s="24" t="s">
        <v>4</v>
      </c>
      <c r="B20" s="34">
        <v>19</v>
      </c>
      <c r="C20" s="8" t="s">
        <v>226</v>
      </c>
      <c r="D20" s="8" t="s">
        <v>569</v>
      </c>
      <c r="E20" s="8"/>
      <c r="F20" s="8"/>
      <c r="G20" s="20"/>
      <c r="H20" s="8"/>
      <c r="J20" s="41" t="str">
        <f t="shared" si="0"/>
        <v/>
      </c>
      <c r="K20" s="20" t="str">
        <f>IF(C20&lt;&gt;DART_MX8M!C20,DART_MX8M!C20,"")</f>
        <v/>
      </c>
      <c r="L20" s="20" t="str">
        <f>IF(C20&lt;&gt;DART_MX8MM!C20,DART_MX8MM!C20,"")</f>
        <v/>
      </c>
    </row>
    <row r="21" spans="1:12" x14ac:dyDescent="0.25">
      <c r="A21" s="24" t="s">
        <v>4</v>
      </c>
      <c r="B21" s="34">
        <v>20</v>
      </c>
      <c r="C21" s="8" t="s">
        <v>406</v>
      </c>
      <c r="D21" s="8" t="s">
        <v>406</v>
      </c>
      <c r="E21" s="8"/>
      <c r="F21" s="8"/>
      <c r="G21" s="20"/>
      <c r="H21" s="8" t="s">
        <v>714</v>
      </c>
      <c r="J21" s="41" t="str">
        <f t="shared" si="0"/>
        <v/>
      </c>
      <c r="K21" s="20" t="str">
        <f>IF(C21&lt;&gt;DART_MX8M!C21,DART_MX8M!C21,"")</f>
        <v>ONOFF</v>
      </c>
      <c r="L21" s="20" t="str">
        <f>IF(C21&lt;&gt;DART_MX8MM!C21,DART_MX8MM!C21,"")</f>
        <v/>
      </c>
    </row>
    <row r="22" spans="1:12" x14ac:dyDescent="0.25">
      <c r="A22" s="24" t="s">
        <v>4</v>
      </c>
      <c r="B22" s="34">
        <v>21</v>
      </c>
      <c r="C22" s="8" t="s">
        <v>24</v>
      </c>
      <c r="D22" s="8" t="s">
        <v>24</v>
      </c>
      <c r="E22" s="8"/>
      <c r="F22" s="8"/>
      <c r="G22" s="20"/>
      <c r="H22" s="10"/>
      <c r="J22" s="41" t="str">
        <f t="shared" si="0"/>
        <v/>
      </c>
      <c r="K22" s="20" t="str">
        <f>IF(C22&lt;&gt;DART_MX8M!C22,DART_MX8M!C22,"")</f>
        <v/>
      </c>
      <c r="L22" s="20" t="str">
        <f>IF(C22&lt;&gt;DART_MX8MM!C22,DART_MX8MM!C22,"")</f>
        <v/>
      </c>
    </row>
    <row r="23" spans="1:12" ht="45" x14ac:dyDescent="0.25">
      <c r="A23" s="24" t="s">
        <v>4</v>
      </c>
      <c r="B23" s="34">
        <v>22</v>
      </c>
      <c r="C23" s="8" t="s">
        <v>677</v>
      </c>
      <c r="D23" s="8" t="s">
        <v>677</v>
      </c>
      <c r="E23" s="8"/>
      <c r="F23" s="8"/>
      <c r="G23" s="20"/>
      <c r="H23" s="10" t="s">
        <v>741</v>
      </c>
      <c r="J23" s="41" t="str">
        <f t="shared" si="0"/>
        <v/>
      </c>
      <c r="K23" s="20" t="str">
        <f>IF(C23&lt;&gt;DART_MX8M!C23,DART_MX8M!C23,"")</f>
        <v>PMIC_ON_REQ</v>
      </c>
      <c r="L23" s="20" t="str">
        <f>IF(C23&lt;&gt;DART_MX8MM!C23,DART_MX8MM!C23,"")</f>
        <v>PMIC_ON_REQ_1V8</v>
      </c>
    </row>
    <row r="24" spans="1:12" x14ac:dyDescent="0.25">
      <c r="A24" s="24" t="s">
        <v>4</v>
      </c>
      <c r="B24" s="34">
        <v>23</v>
      </c>
      <c r="C24" s="8" t="s">
        <v>227</v>
      </c>
      <c r="D24" s="8" t="s">
        <v>28</v>
      </c>
      <c r="E24" s="8"/>
      <c r="F24" s="8" t="s">
        <v>227</v>
      </c>
      <c r="G24" s="20" t="s">
        <v>744</v>
      </c>
      <c r="H24" s="8" t="s">
        <v>680</v>
      </c>
      <c r="J24" s="41" t="str">
        <f t="shared" si="0"/>
        <v/>
      </c>
      <c r="K24" s="20" t="str">
        <f>IF(C24&lt;&gt;DART_MX8M!C24,DART_MX8M!C24,"")</f>
        <v/>
      </c>
      <c r="L24" s="20" t="str">
        <f>IF(C24&lt;&gt;DART_MX8MM!C24,DART_MX8MM!C24,"")</f>
        <v/>
      </c>
    </row>
    <row r="25" spans="1:12" ht="30" x14ac:dyDescent="0.25">
      <c r="A25" s="24" t="s">
        <v>4</v>
      </c>
      <c r="B25" s="34">
        <v>24</v>
      </c>
      <c r="C25" s="8" t="s">
        <v>408</v>
      </c>
      <c r="D25" s="8" t="s">
        <v>408</v>
      </c>
      <c r="E25" s="8"/>
      <c r="F25" s="8"/>
      <c r="G25" s="20"/>
      <c r="H25" s="10" t="s">
        <v>716</v>
      </c>
      <c r="J25" s="41" t="str">
        <f t="shared" si="0"/>
        <v/>
      </c>
      <c r="K25" s="20" t="str">
        <f>IF(C25&lt;&gt;DART_MX8M!C25,DART_MX8M!C25,"")</f>
        <v>POR_B</v>
      </c>
      <c r="L25" s="20" t="str">
        <f>IF(C25&lt;&gt;DART_MX8MM!C25,DART_MX8MM!C25,"")</f>
        <v/>
      </c>
    </row>
    <row r="26" spans="1:12" x14ac:dyDescent="0.25">
      <c r="A26" s="24" t="s">
        <v>4</v>
      </c>
      <c r="B26" s="34">
        <v>25</v>
      </c>
      <c r="C26" s="8" t="s">
        <v>228</v>
      </c>
      <c r="D26" s="8" t="s">
        <v>30</v>
      </c>
      <c r="E26" s="8"/>
      <c r="F26" s="8" t="s">
        <v>228</v>
      </c>
      <c r="G26" s="20" t="s">
        <v>744</v>
      </c>
      <c r="H26" s="8" t="s">
        <v>681</v>
      </c>
      <c r="J26" s="41" t="str">
        <f t="shared" si="0"/>
        <v/>
      </c>
      <c r="K26" s="20" t="str">
        <f>IF(C26&lt;&gt;DART_MX8M!C26,DART_MX8M!C26,"")</f>
        <v/>
      </c>
      <c r="L26" s="20" t="str">
        <f>IF(C26&lt;&gt;DART_MX8MM!C26,DART_MX8MM!C26,"")</f>
        <v/>
      </c>
    </row>
    <row r="27" spans="1:12" x14ac:dyDescent="0.25">
      <c r="A27" s="24" t="s">
        <v>4</v>
      </c>
      <c r="B27" s="34">
        <v>26</v>
      </c>
      <c r="C27" s="8" t="s">
        <v>409</v>
      </c>
      <c r="D27" s="8" t="s">
        <v>409</v>
      </c>
      <c r="E27" s="8"/>
      <c r="F27" s="8"/>
      <c r="G27" s="20"/>
      <c r="H27" s="8"/>
      <c r="J27" s="41" t="str">
        <f t="shared" si="0"/>
        <v/>
      </c>
      <c r="K27" s="20" t="str">
        <f>IF(C27&lt;&gt;DART_MX8M!C27,DART_MX8M!C27,"")</f>
        <v>PMIC_STBY_REQ</v>
      </c>
      <c r="L27" s="20" t="str">
        <f>IF(C27&lt;&gt;DART_MX8MM!C27,DART_MX8MM!C27,"")</f>
        <v/>
      </c>
    </row>
    <row r="28" spans="1:12" ht="30" x14ac:dyDescent="0.25">
      <c r="A28" s="24" t="s">
        <v>4</v>
      </c>
      <c r="B28" s="34">
        <v>27</v>
      </c>
      <c r="C28" s="8" t="s">
        <v>32</v>
      </c>
      <c r="D28" s="8" t="s">
        <v>32</v>
      </c>
      <c r="E28" s="8"/>
      <c r="F28" s="8"/>
      <c r="G28" s="20"/>
      <c r="H28" s="10" t="s">
        <v>715</v>
      </c>
      <c r="J28" s="41" t="str">
        <f t="shared" si="0"/>
        <v/>
      </c>
      <c r="K28" s="20" t="str">
        <f>IF(C28&lt;&gt;DART_MX8M!C28,DART_MX8M!C28,"")</f>
        <v/>
      </c>
      <c r="L28" s="20" t="str">
        <f>IF(C28&lt;&gt;DART_MX8MM!C28,DART_MX8MM!C28,"")</f>
        <v/>
      </c>
    </row>
    <row r="29" spans="1:12" ht="30" x14ac:dyDescent="0.25">
      <c r="A29" s="24" t="s">
        <v>4</v>
      </c>
      <c r="B29" s="34">
        <v>28</v>
      </c>
      <c r="C29" s="8" t="s">
        <v>229</v>
      </c>
      <c r="D29" s="8" t="s">
        <v>570</v>
      </c>
      <c r="E29" s="8"/>
      <c r="F29" s="8"/>
      <c r="G29" s="20"/>
      <c r="H29" s="10" t="s">
        <v>724</v>
      </c>
      <c r="J29" s="41" t="str">
        <f t="shared" si="0"/>
        <v/>
      </c>
      <c r="K29" s="20" t="str">
        <f>IF(C29&lt;&gt;DART_MX8M!C29,DART_MX8M!C29,"")</f>
        <v/>
      </c>
      <c r="L29" s="20" t="str">
        <f>IF(C29&lt;&gt;DART_MX8MM!C29,DART_MX8MM!C29,"")</f>
        <v/>
      </c>
    </row>
    <row r="30" spans="1:12" ht="30" x14ac:dyDescent="0.25">
      <c r="A30" s="24" t="s">
        <v>4</v>
      </c>
      <c r="B30" s="34">
        <v>29</v>
      </c>
      <c r="C30" s="8" t="s">
        <v>410</v>
      </c>
      <c r="D30" s="8" t="s">
        <v>742</v>
      </c>
      <c r="E30" s="8"/>
      <c r="F30" s="8"/>
      <c r="G30" s="20"/>
      <c r="H30" s="10" t="s">
        <v>748</v>
      </c>
      <c r="J30" s="41" t="str">
        <f t="shared" si="0"/>
        <v/>
      </c>
      <c r="K30" s="20" t="str">
        <f>IF(C30&lt;&gt;DART_MX8M!C30,DART_MX8M!C30,"")</f>
        <v>SD2_WP</v>
      </c>
      <c r="L30" s="20" t="str">
        <f>IF(C30&lt;&gt;DART_MX8MM!C30,DART_MX8MM!C30,"")</f>
        <v>SD1_DATA7_1V8</v>
      </c>
    </row>
    <row r="31" spans="1:12" x14ac:dyDescent="0.25">
      <c r="A31" s="24" t="s">
        <v>4</v>
      </c>
      <c r="B31" s="34">
        <v>30</v>
      </c>
      <c r="C31" s="8" t="s">
        <v>24</v>
      </c>
      <c r="D31" s="8" t="s">
        <v>24</v>
      </c>
      <c r="E31" s="8"/>
      <c r="F31" s="8"/>
      <c r="G31" s="20"/>
      <c r="H31" s="8"/>
      <c r="J31" s="41" t="str">
        <f t="shared" si="0"/>
        <v/>
      </c>
      <c r="K31" s="20" t="str">
        <f>IF(C31&lt;&gt;DART_MX8M!C31,DART_MX8M!C31,"")</f>
        <v/>
      </c>
      <c r="L31" s="20" t="str">
        <f>IF(C31&lt;&gt;DART_MX8MM!C31,DART_MX8MM!C31,"")</f>
        <v/>
      </c>
    </row>
    <row r="32" spans="1:12" ht="30" x14ac:dyDescent="0.25">
      <c r="A32" s="24" t="s">
        <v>4</v>
      </c>
      <c r="B32" s="34">
        <v>31</v>
      </c>
      <c r="C32" s="8" t="s">
        <v>35</v>
      </c>
      <c r="D32" s="8" t="s">
        <v>35</v>
      </c>
      <c r="E32" s="8"/>
      <c r="F32" s="8"/>
      <c r="G32" s="20" t="s">
        <v>678</v>
      </c>
      <c r="H32" s="10" t="s">
        <v>686</v>
      </c>
      <c r="J32" s="41" t="str">
        <f t="shared" si="0"/>
        <v/>
      </c>
      <c r="K32" s="20" t="str">
        <f>IF(C32&lt;&gt;DART_MX8M!C32,DART_MX8M!C32,"")</f>
        <v/>
      </c>
      <c r="L32" s="20" t="str">
        <f>IF(C32&lt;&gt;DART_MX8MM!C32,DART_MX8MM!C32,"")</f>
        <v/>
      </c>
    </row>
    <row r="33" spans="1:12" x14ac:dyDescent="0.25">
      <c r="A33" s="24" t="s">
        <v>4</v>
      </c>
      <c r="B33" s="34">
        <v>32</v>
      </c>
      <c r="C33" s="8" t="s">
        <v>231</v>
      </c>
      <c r="D33" s="8" t="s">
        <v>571</v>
      </c>
      <c r="E33" s="8"/>
      <c r="F33" s="8"/>
      <c r="G33" s="20"/>
      <c r="H33" s="8" t="s">
        <v>1261</v>
      </c>
      <c r="J33" s="41" t="str">
        <f t="shared" si="0"/>
        <v/>
      </c>
      <c r="K33" s="20" t="str">
        <f>IF(C33&lt;&gt;DART_MX8M!C33,DART_MX8M!C33,"")</f>
        <v/>
      </c>
      <c r="L33" s="20" t="str">
        <f>IF(C33&lt;&gt;DART_MX8MM!C33,DART_MX8MM!C33,"")</f>
        <v/>
      </c>
    </row>
    <row r="34" spans="1:12" x14ac:dyDescent="0.25">
      <c r="A34" s="24" t="s">
        <v>4</v>
      </c>
      <c r="B34" s="34">
        <v>33</v>
      </c>
      <c r="C34" s="8" t="s">
        <v>24</v>
      </c>
      <c r="D34" s="8" t="s">
        <v>24</v>
      </c>
      <c r="E34" s="8"/>
      <c r="F34" s="8"/>
      <c r="G34" s="20"/>
      <c r="H34" s="8"/>
      <c r="J34" s="41" t="str">
        <f t="shared" ref="J34:J65" si="1">IFERROR(MID(D34,SEARCH($J$1,D34,1),IFERROR(SEARCH("/",D34,SEARCH($J$1,D34,1)),LEN(D34)+1)-SEARCH($J$1,D34,1)),"")</f>
        <v/>
      </c>
      <c r="K34" s="20" t="str">
        <f>IF(C34&lt;&gt;DART_MX8M!C34,DART_MX8M!C34,"")</f>
        <v/>
      </c>
      <c r="L34" s="20" t="str">
        <f>IF(C34&lt;&gt;DART_MX8MM!C34,DART_MX8MM!C34,"")</f>
        <v/>
      </c>
    </row>
    <row r="35" spans="1:12" x14ac:dyDescent="0.25">
      <c r="A35" s="24" t="s">
        <v>4</v>
      </c>
      <c r="B35" s="34">
        <v>34</v>
      </c>
      <c r="C35" s="8" t="s">
        <v>232</v>
      </c>
      <c r="D35" s="8" t="s">
        <v>572</v>
      </c>
      <c r="E35" s="8"/>
      <c r="F35" s="8"/>
      <c r="G35" s="20"/>
      <c r="H35" s="8" t="s">
        <v>1261</v>
      </c>
      <c r="J35" s="41" t="str">
        <f t="shared" si="1"/>
        <v/>
      </c>
      <c r="K35" s="20" t="str">
        <f>IF(C35&lt;&gt;DART_MX8M!C35,DART_MX8M!C35,"")</f>
        <v/>
      </c>
      <c r="L35" s="20" t="str">
        <f>IF(C35&lt;&gt;DART_MX8MM!C35,DART_MX8MM!C35,"")</f>
        <v/>
      </c>
    </row>
    <row r="36" spans="1:12" x14ac:dyDescent="0.25">
      <c r="A36" s="24" t="s">
        <v>4</v>
      </c>
      <c r="B36" s="34">
        <v>35</v>
      </c>
      <c r="C36" s="8" t="s">
        <v>412</v>
      </c>
      <c r="D36" s="8" t="s">
        <v>573</v>
      </c>
      <c r="E36" s="8"/>
      <c r="F36" s="8" t="s">
        <v>490</v>
      </c>
      <c r="G36" s="20" t="s">
        <v>750</v>
      </c>
      <c r="H36" s="8" t="s">
        <v>751</v>
      </c>
      <c r="J36" s="41" t="str">
        <f t="shared" si="1"/>
        <v/>
      </c>
      <c r="K36" s="20" t="str">
        <f>IF(C36&lt;&gt;DART_MX8M!C36,DART_MX8M!C36,"")</f>
        <v>NAND_DATA07</v>
      </c>
      <c r="L36" s="20" t="str">
        <f>IF(C36&lt;&gt;DART_MX8MM!C36,DART_MX8MM!C36,"")</f>
        <v>CLKIN1</v>
      </c>
    </row>
    <row r="37" spans="1:12" x14ac:dyDescent="0.25">
      <c r="A37" s="24" t="s">
        <v>4</v>
      </c>
      <c r="B37" s="34">
        <v>36</v>
      </c>
      <c r="C37" s="8" t="s">
        <v>394</v>
      </c>
      <c r="D37" s="8" t="s">
        <v>394</v>
      </c>
      <c r="E37" s="8"/>
      <c r="F37" s="8" t="s">
        <v>392</v>
      </c>
      <c r="G37" s="20"/>
      <c r="H37" s="8"/>
      <c r="J37" s="41" t="str">
        <f t="shared" si="1"/>
        <v/>
      </c>
      <c r="K37" s="20" t="str">
        <f>IF(C37&lt;&gt;DART_MX8M!C37,DART_MX8M!C37,"")</f>
        <v>NAND_READY_B</v>
      </c>
      <c r="L37" s="20" t="str">
        <f>IF(C37&lt;&gt;DART_MX8MM!C37,DART_MX8MM!C37,"")</f>
        <v/>
      </c>
    </row>
    <row r="38" spans="1:12" x14ac:dyDescent="0.25">
      <c r="A38" s="24" t="s">
        <v>4</v>
      </c>
      <c r="B38" s="34">
        <v>37</v>
      </c>
      <c r="C38" s="8" t="s">
        <v>414</v>
      </c>
      <c r="D38" s="8" t="s">
        <v>574</v>
      </c>
      <c r="E38" s="8"/>
      <c r="F38" s="8" t="s">
        <v>492</v>
      </c>
      <c r="G38" s="20" t="s">
        <v>750</v>
      </c>
      <c r="H38" s="8" t="s">
        <v>751</v>
      </c>
      <c r="J38" s="41" t="str">
        <f t="shared" si="1"/>
        <v/>
      </c>
      <c r="K38" s="20" t="str">
        <f>IF(C38&lt;&gt;DART_MX8M!C38,DART_MX8M!C38,"")</f>
        <v>NAND_DATA06</v>
      </c>
      <c r="L38" s="20" t="str">
        <f>IF(C38&lt;&gt;DART_MX8MM!C38,DART_MX8MM!C38,"")</f>
        <v>CLKIN2</v>
      </c>
    </row>
    <row r="39" spans="1:12" x14ac:dyDescent="0.25">
      <c r="A39" s="24" t="s">
        <v>4</v>
      </c>
      <c r="B39" s="34">
        <v>38</v>
      </c>
      <c r="C39" s="8" t="s">
        <v>236</v>
      </c>
      <c r="D39" s="8" t="s">
        <v>575</v>
      </c>
      <c r="E39" s="8"/>
      <c r="F39" s="8" t="s">
        <v>392</v>
      </c>
      <c r="G39" s="20"/>
      <c r="H39" s="8" t="s">
        <v>1261</v>
      </c>
      <c r="J39" s="41" t="str">
        <f t="shared" si="1"/>
        <v/>
      </c>
      <c r="K39" s="20" t="str">
        <f>IF(C39&lt;&gt;DART_MX8M!C39,DART_MX8M!C39,"")</f>
        <v/>
      </c>
      <c r="L39" s="20" t="str">
        <f>IF(C39&lt;&gt;DART_MX8MM!C39,DART_MX8MM!C39,"")</f>
        <v/>
      </c>
    </row>
    <row r="40" spans="1:12" x14ac:dyDescent="0.25">
      <c r="A40" s="24" t="s">
        <v>4</v>
      </c>
      <c r="B40" s="34">
        <v>39</v>
      </c>
      <c r="C40" s="8" t="s">
        <v>415</v>
      </c>
      <c r="D40" s="8" t="s">
        <v>576</v>
      </c>
      <c r="E40" s="8"/>
      <c r="F40" s="8" t="s">
        <v>758</v>
      </c>
      <c r="G40" s="20" t="s">
        <v>750</v>
      </c>
      <c r="H40" s="8" t="s">
        <v>751</v>
      </c>
      <c r="J40" s="41" t="str">
        <f t="shared" si="1"/>
        <v/>
      </c>
      <c r="K40" s="20" t="str">
        <f>IF(C40&lt;&gt;DART_MX8M!C40,DART_MX8M!C40,"")</f>
        <v>NAND_DATA04</v>
      </c>
      <c r="L40" s="20" t="str">
        <f>IF(C40&lt;&gt;DART_MX8MM!C40,DART_MX8MM!C40,"")</f>
        <v>NC</v>
      </c>
    </row>
    <row r="41" spans="1:12" x14ac:dyDescent="0.25">
      <c r="A41" s="24" t="s">
        <v>4</v>
      </c>
      <c r="B41" s="34">
        <v>40</v>
      </c>
      <c r="C41" s="8" t="s">
        <v>238</v>
      </c>
      <c r="D41" s="8" t="s">
        <v>577</v>
      </c>
      <c r="E41" s="8"/>
      <c r="F41" s="8" t="s">
        <v>392</v>
      </c>
      <c r="G41" s="20"/>
      <c r="H41" s="8" t="s">
        <v>1261</v>
      </c>
      <c r="J41" s="41" t="str">
        <f t="shared" si="1"/>
        <v/>
      </c>
      <c r="K41" s="20" t="str">
        <f>IF(C41&lt;&gt;DART_MX8M!C41,DART_MX8M!C41,"")</f>
        <v/>
      </c>
      <c r="L41" s="20" t="str">
        <f>IF(C41&lt;&gt;DART_MX8MM!C41,DART_MX8MM!C41,"")</f>
        <v/>
      </c>
    </row>
    <row r="42" spans="1:12" x14ac:dyDescent="0.25">
      <c r="A42" s="24" t="s">
        <v>4</v>
      </c>
      <c r="B42" s="34">
        <v>41</v>
      </c>
      <c r="C42" s="8" t="s">
        <v>417</v>
      </c>
      <c r="D42" s="8" t="s">
        <v>578</v>
      </c>
      <c r="E42" s="8"/>
      <c r="F42" s="8" t="s">
        <v>759</v>
      </c>
      <c r="G42" s="20" t="s">
        <v>750</v>
      </c>
      <c r="H42" s="8" t="s">
        <v>751</v>
      </c>
      <c r="J42" s="41" t="str">
        <f t="shared" si="1"/>
        <v/>
      </c>
      <c r="K42" s="20" t="str">
        <f>IF(C42&lt;&gt;DART_MX8M!C42,DART_MX8M!C42,"")</f>
        <v>NAND_RE_B</v>
      </c>
      <c r="L42" s="20" t="str">
        <f>IF(C42&lt;&gt;DART_MX8MM!C42,DART_MX8MM!C42,"")</f>
        <v>GPIO1_IO07</v>
      </c>
    </row>
    <row r="43" spans="1:12" x14ac:dyDescent="0.25">
      <c r="A43" s="24" t="s">
        <v>4</v>
      </c>
      <c r="B43" s="34">
        <v>42</v>
      </c>
      <c r="C43" s="8" t="s">
        <v>418</v>
      </c>
      <c r="D43" s="8" t="s">
        <v>579</v>
      </c>
      <c r="E43" s="8"/>
      <c r="F43" s="8" t="s">
        <v>760</v>
      </c>
      <c r="G43" s="20" t="s">
        <v>750</v>
      </c>
      <c r="H43" s="8" t="s">
        <v>751</v>
      </c>
      <c r="J43" s="41" t="str">
        <f t="shared" si="1"/>
        <v/>
      </c>
      <c r="K43" s="20" t="str">
        <f>IF(C43&lt;&gt;DART_MX8M!C43,DART_MX8M!C43,"")</f>
        <v>NAND_WP_B</v>
      </c>
      <c r="L43" s="20" t="str">
        <f>IF(C43&lt;&gt;DART_MX8MM!C43,DART_MX8MM!C43,"")</f>
        <v>NC</v>
      </c>
    </row>
    <row r="44" spans="1:12" x14ac:dyDescent="0.25">
      <c r="A44" s="24" t="s">
        <v>4</v>
      </c>
      <c r="B44" s="34">
        <v>43</v>
      </c>
      <c r="C44" s="8" t="s">
        <v>419</v>
      </c>
      <c r="D44" s="8" t="s">
        <v>580</v>
      </c>
      <c r="E44" s="8"/>
      <c r="F44" s="8" t="s">
        <v>761</v>
      </c>
      <c r="G44" s="20" t="s">
        <v>750</v>
      </c>
      <c r="H44" s="8" t="s">
        <v>751</v>
      </c>
      <c r="J44" s="41" t="str">
        <f t="shared" si="1"/>
        <v/>
      </c>
      <c r="K44" s="20" t="str">
        <f>IF(C44&lt;&gt;DART_MX8M!C44,DART_MX8M!C44,"")</f>
        <v>NAND_DATA05</v>
      </c>
      <c r="L44" s="20" t="str">
        <f>IF(C44&lt;&gt;DART_MX8MM!C44,DART_MX8MM!C44,"")</f>
        <v>NC</v>
      </c>
    </row>
    <row r="45" spans="1:12" x14ac:dyDescent="0.25">
      <c r="A45" s="24" t="s">
        <v>4</v>
      </c>
      <c r="B45" s="34">
        <v>44</v>
      </c>
      <c r="C45" s="8" t="s">
        <v>420</v>
      </c>
      <c r="D45" s="8" t="s">
        <v>581</v>
      </c>
      <c r="E45" s="8"/>
      <c r="F45" s="8" t="s">
        <v>762</v>
      </c>
      <c r="G45" s="20" t="s">
        <v>750</v>
      </c>
      <c r="H45" s="8" t="s">
        <v>751</v>
      </c>
      <c r="J45" s="41" t="str">
        <f t="shared" si="1"/>
        <v/>
      </c>
      <c r="K45" s="20" t="str">
        <f>IF(C45&lt;&gt;DART_MX8M!C45,DART_MX8M!C45,"")</f>
        <v>NAND_WE_B</v>
      </c>
      <c r="L45" s="20" t="str">
        <f>IF(C45&lt;&gt;DART_MX8MM!C45,DART_MX8MM!C45,"")</f>
        <v>NC</v>
      </c>
    </row>
    <row r="46" spans="1:12" x14ac:dyDescent="0.25">
      <c r="A46" s="24" t="s">
        <v>4</v>
      </c>
      <c r="B46" s="34">
        <v>45</v>
      </c>
      <c r="C46" s="8" t="s">
        <v>422</v>
      </c>
      <c r="D46" s="8" t="s">
        <v>582</v>
      </c>
      <c r="E46" s="8"/>
      <c r="F46" s="8" t="s">
        <v>763</v>
      </c>
      <c r="G46" s="20" t="s">
        <v>750</v>
      </c>
      <c r="H46" s="8" t="s">
        <v>751</v>
      </c>
      <c r="J46" s="41" t="str">
        <f t="shared" si="1"/>
        <v/>
      </c>
      <c r="K46" s="20" t="str">
        <f>IF(C46&lt;&gt;DART_MX8M!C46,DART_MX8M!C46,"")</f>
        <v>NAND_CLE</v>
      </c>
      <c r="L46" s="20" t="str">
        <f>IF(C46&lt;&gt;DART_MX8MM!C46,DART_MX8MM!C46,"")</f>
        <v>CLKOUT1</v>
      </c>
    </row>
    <row r="47" spans="1:12" x14ac:dyDescent="0.25">
      <c r="A47" s="24" t="s">
        <v>4</v>
      </c>
      <c r="B47" s="34">
        <v>46</v>
      </c>
      <c r="C47" s="8" t="s">
        <v>244</v>
      </c>
      <c r="D47" s="8" t="s">
        <v>583</v>
      </c>
      <c r="E47" s="8"/>
      <c r="F47" s="8" t="s">
        <v>392</v>
      </c>
      <c r="G47" s="20"/>
      <c r="H47" s="8" t="s">
        <v>1261</v>
      </c>
      <c r="J47" s="41" t="str">
        <f t="shared" si="1"/>
        <v/>
      </c>
      <c r="K47" s="20" t="str">
        <f>IF(C47&lt;&gt;DART_MX8M!C47,DART_MX8M!C47,"")</f>
        <v/>
      </c>
      <c r="L47" s="20" t="str">
        <f>IF(C47&lt;&gt;DART_MX8MM!C47,DART_MX8MM!C47,"")</f>
        <v/>
      </c>
    </row>
    <row r="48" spans="1:12" x14ac:dyDescent="0.25">
      <c r="A48" s="24" t="s">
        <v>4</v>
      </c>
      <c r="B48" s="34">
        <v>47</v>
      </c>
      <c r="C48" s="8" t="s">
        <v>424</v>
      </c>
      <c r="D48" s="8" t="s">
        <v>584</v>
      </c>
      <c r="E48" s="8"/>
      <c r="F48" s="8" t="s">
        <v>392</v>
      </c>
      <c r="G48" s="20"/>
      <c r="H48" s="8"/>
      <c r="J48" s="41" t="str">
        <f t="shared" si="1"/>
        <v/>
      </c>
      <c r="K48" s="20" t="str">
        <f>IF(C48&lt;&gt;DART_MX8M!C48,DART_MX8M!C48,"")</f>
        <v>NAND_CE2_B</v>
      </c>
      <c r="L48" s="20" t="str">
        <f>IF(C48&lt;&gt;DART_MX8MM!C48,DART_MX8MM!C48,"")</f>
        <v>CLKOUT2</v>
      </c>
    </row>
    <row r="49" spans="1:12" x14ac:dyDescent="0.25">
      <c r="A49" s="24" t="s">
        <v>4</v>
      </c>
      <c r="B49" s="34">
        <v>48</v>
      </c>
      <c r="C49" s="8" t="s">
        <v>246</v>
      </c>
      <c r="D49" s="8" t="s">
        <v>585</v>
      </c>
      <c r="E49" s="8"/>
      <c r="F49" s="8" t="s">
        <v>392</v>
      </c>
      <c r="G49" s="20"/>
      <c r="H49" s="8" t="s">
        <v>1261</v>
      </c>
      <c r="J49" s="41" t="str">
        <f t="shared" si="1"/>
        <v/>
      </c>
      <c r="K49" s="20" t="str">
        <f>IF(C49&lt;&gt;DART_MX8M!C49,DART_MX8M!C49,"")</f>
        <v/>
      </c>
      <c r="L49" s="20" t="str">
        <f>IF(C49&lt;&gt;DART_MX8MM!C49,DART_MX8MM!C49,"")</f>
        <v/>
      </c>
    </row>
    <row r="50" spans="1:12" x14ac:dyDescent="0.25">
      <c r="A50" s="24" t="s">
        <v>4</v>
      </c>
      <c r="B50" s="34">
        <v>49</v>
      </c>
      <c r="C50" s="8" t="s">
        <v>24</v>
      </c>
      <c r="D50" s="8" t="s">
        <v>24</v>
      </c>
      <c r="E50" s="8"/>
      <c r="F50" s="8" t="s">
        <v>392</v>
      </c>
      <c r="G50" s="20"/>
      <c r="H50" s="8"/>
      <c r="J50" s="41" t="str">
        <f t="shared" si="1"/>
        <v/>
      </c>
      <c r="K50" s="20" t="str">
        <f>IF(C50&lt;&gt;DART_MX8M!C50,DART_MX8M!C50,"")</f>
        <v/>
      </c>
      <c r="L50" s="20" t="str">
        <f>IF(C50&lt;&gt;DART_MX8MM!C50,DART_MX8MM!C50,"")</f>
        <v/>
      </c>
    </row>
    <row r="51" spans="1:12" x14ac:dyDescent="0.25">
      <c r="A51" s="24" t="s">
        <v>4</v>
      </c>
      <c r="B51" s="34">
        <v>50</v>
      </c>
      <c r="C51" s="8" t="s">
        <v>247</v>
      </c>
      <c r="D51" s="8" t="s">
        <v>586</v>
      </c>
      <c r="E51" s="8"/>
      <c r="F51" s="8" t="s">
        <v>392</v>
      </c>
      <c r="G51" s="20"/>
      <c r="H51" s="8" t="s">
        <v>1261</v>
      </c>
      <c r="J51" s="41" t="str">
        <f t="shared" si="1"/>
        <v/>
      </c>
      <c r="K51" s="20" t="str">
        <f>IF(C51&lt;&gt;DART_MX8M!C51,DART_MX8M!C51,"")</f>
        <v/>
      </c>
      <c r="L51" s="20" t="str">
        <f>IF(C51&lt;&gt;DART_MX8MM!C51,DART_MX8MM!C51,"")</f>
        <v/>
      </c>
    </row>
    <row r="52" spans="1:12" x14ac:dyDescent="0.25">
      <c r="A52" s="24" t="s">
        <v>4</v>
      </c>
      <c r="B52" s="34">
        <v>51</v>
      </c>
      <c r="C52" s="8" t="s">
        <v>425</v>
      </c>
      <c r="D52" s="8" t="s">
        <v>425</v>
      </c>
      <c r="E52" s="8"/>
      <c r="F52" s="8" t="s">
        <v>392</v>
      </c>
      <c r="G52" s="20"/>
      <c r="H52" s="10" t="s">
        <v>719</v>
      </c>
      <c r="J52" s="41" t="str">
        <f t="shared" si="1"/>
        <v/>
      </c>
      <c r="K52" s="20" t="str">
        <f>IF(C52&lt;&gt;DART_MX8M!C52,DART_MX8M!C52,"")</f>
        <v/>
      </c>
      <c r="L52" s="20" t="str">
        <f>IF(C52&lt;&gt;DART_MX8MM!C52,DART_MX8MM!C52,"")</f>
        <v/>
      </c>
    </row>
    <row r="53" spans="1:12" x14ac:dyDescent="0.25">
      <c r="A53" s="24" t="s">
        <v>4</v>
      </c>
      <c r="B53" s="34">
        <v>52</v>
      </c>
      <c r="C53" s="8" t="s">
        <v>24</v>
      </c>
      <c r="D53" s="8" t="s">
        <v>24</v>
      </c>
      <c r="E53" s="8"/>
      <c r="F53" s="8" t="s">
        <v>392</v>
      </c>
      <c r="G53" s="20"/>
      <c r="H53" s="8"/>
      <c r="J53" s="41" t="str">
        <f t="shared" si="1"/>
        <v/>
      </c>
      <c r="K53" s="20" t="str">
        <f>IF(C53&lt;&gt;DART_MX8M!C53,DART_MX8M!C53,"")</f>
        <v/>
      </c>
      <c r="L53" s="20" t="str">
        <f>IF(C53&lt;&gt;DART_MX8MM!C53,DART_MX8MM!C53,"")</f>
        <v/>
      </c>
    </row>
    <row r="54" spans="1:12" x14ac:dyDescent="0.25">
      <c r="A54" s="24" t="s">
        <v>4</v>
      </c>
      <c r="B54" s="34">
        <v>53</v>
      </c>
      <c r="C54" s="8" t="s">
        <v>426</v>
      </c>
      <c r="D54" s="8" t="s">
        <v>426</v>
      </c>
      <c r="E54" s="8"/>
      <c r="F54" s="8" t="s">
        <v>392</v>
      </c>
      <c r="G54" s="20"/>
      <c r="H54" s="8" t="s">
        <v>688</v>
      </c>
      <c r="J54" s="41" t="str">
        <f t="shared" si="1"/>
        <v/>
      </c>
      <c r="K54" s="20" t="str">
        <f>IF(C54&lt;&gt;DART_MX8M!C54,DART_MX8M!C54,"")</f>
        <v/>
      </c>
      <c r="L54" s="20" t="str">
        <f>IF(C54&lt;&gt;DART_MX8MM!C54,DART_MX8MM!C54,"")</f>
        <v/>
      </c>
    </row>
    <row r="55" spans="1:12" x14ac:dyDescent="0.25">
      <c r="A55" s="24" t="s">
        <v>4</v>
      </c>
      <c r="B55" s="34">
        <v>54</v>
      </c>
      <c r="C55" s="8" t="s">
        <v>394</v>
      </c>
      <c r="D55" s="8" t="s">
        <v>394</v>
      </c>
      <c r="E55" s="8"/>
      <c r="F55" s="8" t="s">
        <v>392</v>
      </c>
      <c r="G55" s="20"/>
      <c r="H55" s="10"/>
      <c r="J55" s="41" t="str">
        <f t="shared" si="1"/>
        <v/>
      </c>
      <c r="K55" s="20" t="str">
        <f>IF(C55&lt;&gt;DART_MX8M!C55,DART_MX8M!C55,"")</f>
        <v>PCIE2_REF_CLK_N</v>
      </c>
      <c r="L55" s="20" t="str">
        <f>IF(C55&lt;&gt;DART_MX8MM!C55,DART_MX8MM!C55,"")</f>
        <v/>
      </c>
    </row>
    <row r="56" spans="1:12" x14ac:dyDescent="0.25">
      <c r="A56" s="24" t="s">
        <v>4</v>
      </c>
      <c r="B56" s="34">
        <v>55</v>
      </c>
      <c r="C56" s="8" t="s">
        <v>24</v>
      </c>
      <c r="D56" s="8" t="s">
        <v>24</v>
      </c>
      <c r="E56" s="8"/>
      <c r="F56" s="8" t="s">
        <v>392</v>
      </c>
      <c r="G56" s="20"/>
      <c r="H56" s="8"/>
      <c r="J56" s="41" t="str">
        <f t="shared" si="1"/>
        <v/>
      </c>
      <c r="K56" s="20" t="str">
        <f>IF(C56&lt;&gt;DART_MX8M!C56,DART_MX8M!C56,"")</f>
        <v/>
      </c>
      <c r="L56" s="20" t="str">
        <f>IF(C56&lt;&gt;DART_MX8MM!C56,DART_MX8MM!C56,"")</f>
        <v/>
      </c>
    </row>
    <row r="57" spans="1:12" x14ac:dyDescent="0.25">
      <c r="A57" s="24" t="s">
        <v>4</v>
      </c>
      <c r="B57" s="34">
        <v>56</v>
      </c>
      <c r="C57" s="8" t="s">
        <v>394</v>
      </c>
      <c r="D57" s="8" t="s">
        <v>394</v>
      </c>
      <c r="E57" s="8"/>
      <c r="F57" s="8" t="s">
        <v>392</v>
      </c>
      <c r="G57" s="20"/>
      <c r="H57" s="8"/>
      <c r="J57" s="41" t="str">
        <f t="shared" si="1"/>
        <v/>
      </c>
      <c r="K57" s="20" t="str">
        <f>IF(C57&lt;&gt;DART_MX8M!C57,DART_MX8M!C57,"")</f>
        <v>PCIE2_REF_CLK_P</v>
      </c>
      <c r="L57" s="20" t="str">
        <f>IF(C57&lt;&gt;DART_MX8MM!C57,DART_MX8MM!C57,"")</f>
        <v/>
      </c>
    </row>
    <row r="58" spans="1:12" x14ac:dyDescent="0.25">
      <c r="A58" s="24" t="s">
        <v>4</v>
      </c>
      <c r="B58" s="34">
        <v>57</v>
      </c>
      <c r="C58" s="8" t="s">
        <v>427</v>
      </c>
      <c r="D58" s="8" t="s">
        <v>427</v>
      </c>
      <c r="E58" s="8"/>
      <c r="F58" s="8" t="s">
        <v>392</v>
      </c>
      <c r="G58" s="20"/>
      <c r="H58" s="8"/>
      <c r="J58" s="41" t="str">
        <f t="shared" si="1"/>
        <v/>
      </c>
      <c r="K58" s="20" t="str">
        <f>IF(C58&lt;&gt;DART_MX8M!C58,DART_MX8M!C58,"")</f>
        <v/>
      </c>
      <c r="L58" s="20" t="str">
        <f>IF(C58&lt;&gt;DART_MX8MM!C58,DART_MX8MM!C58,"")</f>
        <v/>
      </c>
    </row>
    <row r="59" spans="1:12" x14ac:dyDescent="0.25">
      <c r="A59" s="24" t="s">
        <v>4</v>
      </c>
      <c r="B59" s="34">
        <v>58</v>
      </c>
      <c r="C59" s="8" t="s">
        <v>24</v>
      </c>
      <c r="D59" s="8" t="s">
        <v>24</v>
      </c>
      <c r="E59" s="8"/>
      <c r="F59" s="8" t="s">
        <v>392</v>
      </c>
      <c r="G59" s="20"/>
      <c r="H59" s="8"/>
      <c r="J59" s="41" t="str">
        <f t="shared" si="1"/>
        <v/>
      </c>
      <c r="K59" s="20" t="str">
        <f>IF(C59&lt;&gt;DART_MX8M!C59,DART_MX8M!C59,"")</f>
        <v/>
      </c>
      <c r="L59" s="20" t="str">
        <f>IF(C59&lt;&gt;DART_MX8MM!C59,DART_MX8MM!C59,"")</f>
        <v/>
      </c>
    </row>
    <row r="60" spans="1:12" x14ac:dyDescent="0.25">
      <c r="A60" s="24" t="s">
        <v>4</v>
      </c>
      <c r="B60" s="34">
        <v>59</v>
      </c>
      <c r="C60" s="8" t="s">
        <v>428</v>
      </c>
      <c r="D60" s="8" t="s">
        <v>428</v>
      </c>
      <c r="E60" s="8"/>
      <c r="F60" s="8" t="s">
        <v>392</v>
      </c>
      <c r="G60" s="20"/>
      <c r="H60" s="8"/>
      <c r="J60" s="41" t="str">
        <f t="shared" si="1"/>
        <v/>
      </c>
      <c r="K60" s="20" t="str">
        <f>IF(C60&lt;&gt;DART_MX8M!C60,DART_MX8M!C60,"")</f>
        <v/>
      </c>
      <c r="L60" s="20" t="str">
        <f>IF(C60&lt;&gt;DART_MX8MM!C60,DART_MX8MM!C60,"")</f>
        <v/>
      </c>
    </row>
    <row r="61" spans="1:12" x14ac:dyDescent="0.25">
      <c r="A61" s="24" t="s">
        <v>4</v>
      </c>
      <c r="B61" s="34">
        <v>60</v>
      </c>
      <c r="C61" s="8" t="s">
        <v>429</v>
      </c>
      <c r="D61" s="8" t="s">
        <v>429</v>
      </c>
      <c r="E61" s="8"/>
      <c r="F61" s="8" t="s">
        <v>392</v>
      </c>
      <c r="G61" s="20"/>
      <c r="H61" s="8"/>
      <c r="J61" s="41" t="str">
        <f t="shared" si="1"/>
        <v/>
      </c>
      <c r="K61" s="20" t="str">
        <f>IF(C61&lt;&gt;DART_MX8M!C61,DART_MX8M!C61,"")</f>
        <v/>
      </c>
      <c r="L61" s="20" t="str">
        <f>IF(C61&lt;&gt;DART_MX8MM!C61,DART_MX8MM!C61,"")</f>
        <v/>
      </c>
    </row>
    <row r="62" spans="1:12" x14ac:dyDescent="0.25">
      <c r="A62" s="24" t="s">
        <v>4</v>
      </c>
      <c r="B62" s="34">
        <v>61</v>
      </c>
      <c r="C62" s="8" t="s">
        <v>24</v>
      </c>
      <c r="D62" s="8" t="s">
        <v>24</v>
      </c>
      <c r="E62" s="8"/>
      <c r="F62" s="8" t="s">
        <v>392</v>
      </c>
      <c r="G62" s="20"/>
      <c r="H62" s="8"/>
      <c r="J62" s="41" t="str">
        <f t="shared" si="1"/>
        <v/>
      </c>
      <c r="K62" s="20" t="str">
        <f>IF(C62&lt;&gt;DART_MX8M!C62,DART_MX8M!C62,"")</f>
        <v/>
      </c>
      <c r="L62" s="20" t="str">
        <f>IF(C62&lt;&gt;DART_MX8MM!C62,DART_MX8MM!C62,"")</f>
        <v/>
      </c>
    </row>
    <row r="63" spans="1:12" x14ac:dyDescent="0.25">
      <c r="A63" s="24" t="s">
        <v>4</v>
      </c>
      <c r="B63" s="34">
        <v>62</v>
      </c>
      <c r="C63" s="8" t="s">
        <v>430</v>
      </c>
      <c r="D63" s="8" t="s">
        <v>430</v>
      </c>
      <c r="E63" s="8"/>
      <c r="F63" s="8" t="s">
        <v>392</v>
      </c>
      <c r="G63" s="20"/>
      <c r="H63" s="8"/>
      <c r="J63" s="41" t="str">
        <f t="shared" si="1"/>
        <v/>
      </c>
      <c r="K63" s="20" t="str">
        <f>IF(C63&lt;&gt;DART_MX8M!C63,DART_MX8M!C63,"")</f>
        <v/>
      </c>
      <c r="L63" s="20" t="str">
        <f>IF(C63&lt;&gt;DART_MX8MM!C63,DART_MX8MM!C63,"")</f>
        <v/>
      </c>
    </row>
    <row r="64" spans="1:12" x14ac:dyDescent="0.25">
      <c r="A64" s="24" t="s">
        <v>4</v>
      </c>
      <c r="B64" s="34">
        <v>63</v>
      </c>
      <c r="C64" s="8" t="s">
        <v>394</v>
      </c>
      <c r="D64" s="8" t="s">
        <v>394</v>
      </c>
      <c r="E64" s="8"/>
      <c r="F64" s="8" t="s">
        <v>392</v>
      </c>
      <c r="G64" s="20"/>
      <c r="H64" s="8"/>
      <c r="J64" s="41" t="str">
        <f t="shared" si="1"/>
        <v/>
      </c>
      <c r="K64" s="20" t="str">
        <f>IF(C64&lt;&gt;DART_MX8M!C64,DART_MX8M!C64,"")</f>
        <v>PCIE2_RX_N</v>
      </c>
      <c r="L64" s="20" t="str">
        <f>IF(C64&lt;&gt;DART_MX8MM!C64,DART_MX8MM!C64,"")</f>
        <v/>
      </c>
    </row>
    <row r="65" spans="1:12" x14ac:dyDescent="0.25">
      <c r="A65" s="24" t="s">
        <v>4</v>
      </c>
      <c r="B65" s="34">
        <v>64</v>
      </c>
      <c r="C65" s="8" t="s">
        <v>24</v>
      </c>
      <c r="D65" s="8" t="s">
        <v>24</v>
      </c>
      <c r="E65" s="8"/>
      <c r="F65" s="8" t="s">
        <v>392</v>
      </c>
      <c r="G65" s="20"/>
      <c r="H65" s="8"/>
      <c r="J65" s="41" t="str">
        <f t="shared" si="1"/>
        <v/>
      </c>
      <c r="K65" s="20" t="str">
        <f>IF(C65&lt;&gt;DART_MX8M!C65,DART_MX8M!C65,"")</f>
        <v/>
      </c>
      <c r="L65" s="20" t="str">
        <f>IF(C65&lt;&gt;DART_MX8MM!C65,DART_MX8MM!C65,"")</f>
        <v/>
      </c>
    </row>
    <row r="66" spans="1:12" x14ac:dyDescent="0.25">
      <c r="A66" s="24" t="s">
        <v>4</v>
      </c>
      <c r="B66" s="34">
        <v>65</v>
      </c>
      <c r="C66" s="8" t="s">
        <v>394</v>
      </c>
      <c r="D66" s="8" t="s">
        <v>394</v>
      </c>
      <c r="E66" s="8"/>
      <c r="F66" s="8" t="s">
        <v>392</v>
      </c>
      <c r="G66" s="20"/>
      <c r="H66" s="8"/>
      <c r="J66" s="41" t="str">
        <f t="shared" ref="J66:J129" si="2">IFERROR(MID(D66,SEARCH($J$1,D66,1),IFERROR(SEARCH("/",D66,SEARCH($J$1,D66,1)),LEN(D66)+1)-SEARCH($J$1,D66,1)),"")</f>
        <v/>
      </c>
      <c r="K66" s="20" t="str">
        <f>IF(C66&lt;&gt;DART_MX8M!C66,DART_MX8M!C66,"")</f>
        <v>PCIE2_RX_P</v>
      </c>
      <c r="L66" s="20" t="str">
        <f>IF(C66&lt;&gt;DART_MX8MM!C66,DART_MX8MM!C66,"")</f>
        <v/>
      </c>
    </row>
    <row r="67" spans="1:12" x14ac:dyDescent="0.25">
      <c r="A67" s="24" t="s">
        <v>4</v>
      </c>
      <c r="B67" s="34">
        <v>66</v>
      </c>
      <c r="C67" s="8" t="s">
        <v>431</v>
      </c>
      <c r="D67" s="8" t="s">
        <v>587</v>
      </c>
      <c r="E67" s="8"/>
      <c r="F67" s="8" t="s">
        <v>764</v>
      </c>
      <c r="G67" s="20" t="s">
        <v>750</v>
      </c>
      <c r="H67" s="8" t="s">
        <v>751</v>
      </c>
      <c r="J67" s="41" t="str">
        <f t="shared" si="2"/>
        <v/>
      </c>
      <c r="K67" s="20" t="str">
        <f>IF(C67&lt;&gt;DART_MX8M!C67,DART_MX8M!C67,"")</f>
        <v>PCIE2_TX_N</v>
      </c>
      <c r="L67" s="20" t="str">
        <f>IF(C67&lt;&gt;DART_MX8MM!C67,DART_MX8MM!C67,"")</f>
        <v>NC</v>
      </c>
    </row>
    <row r="68" spans="1:12" x14ac:dyDescent="0.25">
      <c r="A68" s="24" t="s">
        <v>4</v>
      </c>
      <c r="B68" s="34">
        <v>67</v>
      </c>
      <c r="C68" s="8" t="s">
        <v>24</v>
      </c>
      <c r="D68" s="8" t="s">
        <v>24</v>
      </c>
      <c r="E68" s="8"/>
      <c r="F68" s="8" t="s">
        <v>392</v>
      </c>
      <c r="G68" s="20"/>
      <c r="H68" s="8"/>
      <c r="J68" s="41" t="str">
        <f t="shared" si="2"/>
        <v/>
      </c>
      <c r="K68" s="20" t="str">
        <f>IF(C68&lt;&gt;DART_MX8M!C68,DART_MX8M!C68,"")</f>
        <v/>
      </c>
      <c r="L68" s="20" t="str">
        <f>IF(C68&lt;&gt;DART_MX8MM!C68,DART_MX8MM!C68,"")</f>
        <v/>
      </c>
    </row>
    <row r="69" spans="1:12" x14ac:dyDescent="0.25">
      <c r="A69" s="24" t="s">
        <v>4</v>
      </c>
      <c r="B69" s="34">
        <v>68</v>
      </c>
      <c r="C69" s="8" t="s">
        <v>432</v>
      </c>
      <c r="D69" s="8" t="s">
        <v>588</v>
      </c>
      <c r="E69" s="8"/>
      <c r="F69" s="8" t="s">
        <v>765</v>
      </c>
      <c r="G69" s="20" t="s">
        <v>750</v>
      </c>
      <c r="H69" s="8" t="s">
        <v>751</v>
      </c>
      <c r="J69" s="41" t="str">
        <f t="shared" si="2"/>
        <v/>
      </c>
      <c r="K69" s="20" t="str">
        <f>IF(C69&lt;&gt;DART_MX8M!C69,DART_MX8M!C69,"")</f>
        <v>PCIE2_TX_P</v>
      </c>
      <c r="L69" s="20" t="str">
        <f>IF(C69&lt;&gt;DART_MX8MM!C69,DART_MX8MM!C69,"")</f>
        <v>NC</v>
      </c>
    </row>
    <row r="70" spans="1:12" x14ac:dyDescent="0.25">
      <c r="A70" s="24" t="s">
        <v>4</v>
      </c>
      <c r="B70" s="34">
        <v>69</v>
      </c>
      <c r="C70" s="8" t="str">
        <f>D70</f>
        <v>CSI_P1_D3_P</v>
      </c>
      <c r="D70" s="8" t="s">
        <v>433</v>
      </c>
      <c r="E70" s="8"/>
      <c r="F70" s="8" t="s">
        <v>392</v>
      </c>
      <c r="G70" s="20"/>
      <c r="H70" s="8" t="s">
        <v>690</v>
      </c>
      <c r="J70" s="41" t="str">
        <f t="shared" si="2"/>
        <v/>
      </c>
      <c r="K70" s="20" t="str">
        <f>IF(C70&lt;&gt;DART_MX8M!C70,DART_MX8M!C70,"")</f>
        <v/>
      </c>
      <c r="L70" s="20" t="str">
        <f>IF(C70&lt;&gt;DART_MX8MM!C70,DART_MX8MM!C70,"")</f>
        <v/>
      </c>
    </row>
    <row r="71" spans="1:12" x14ac:dyDescent="0.25">
      <c r="A71" s="24" t="s">
        <v>4</v>
      </c>
      <c r="B71" s="34">
        <v>70</v>
      </c>
      <c r="C71" s="8" t="s">
        <v>24</v>
      </c>
      <c r="D71" s="8" t="s">
        <v>24</v>
      </c>
      <c r="E71" s="8"/>
      <c r="F71" s="8" t="s">
        <v>392</v>
      </c>
      <c r="G71" s="20"/>
      <c r="H71" s="8"/>
      <c r="J71" s="41" t="str">
        <f t="shared" si="2"/>
        <v/>
      </c>
      <c r="K71" s="20" t="str">
        <f>IF(C71&lt;&gt;DART_MX8M!C71,DART_MX8M!C71,"")</f>
        <v/>
      </c>
      <c r="L71" s="20" t="str">
        <f>IF(C71&lt;&gt;DART_MX8MM!C71,DART_MX8MM!C71,"")</f>
        <v/>
      </c>
    </row>
    <row r="72" spans="1:12" x14ac:dyDescent="0.25">
      <c r="A72" s="24" t="s">
        <v>4</v>
      </c>
      <c r="B72" s="34">
        <v>71</v>
      </c>
      <c r="C72" s="8" t="str">
        <f>D72</f>
        <v>CSI_P1_D3_N</v>
      </c>
      <c r="D72" s="8" t="s">
        <v>434</v>
      </c>
      <c r="E72" s="8"/>
      <c r="F72" s="8" t="s">
        <v>392</v>
      </c>
      <c r="G72" s="20"/>
      <c r="H72" s="8" t="s">
        <v>690</v>
      </c>
      <c r="J72" s="41" t="str">
        <f t="shared" si="2"/>
        <v/>
      </c>
      <c r="K72" s="20" t="str">
        <f>IF(C72&lt;&gt;DART_MX8M!C72,DART_MX8M!C72,"")</f>
        <v/>
      </c>
      <c r="L72" s="20" t="str">
        <f>IF(C72&lt;&gt;DART_MX8MM!C72,DART_MX8MM!C72,"")</f>
        <v/>
      </c>
    </row>
    <row r="73" spans="1:12" x14ac:dyDescent="0.25">
      <c r="A73" s="24" t="s">
        <v>4</v>
      </c>
      <c r="B73" s="34">
        <v>72</v>
      </c>
      <c r="C73" s="8" t="s">
        <v>435</v>
      </c>
      <c r="D73" s="8" t="s">
        <v>435</v>
      </c>
      <c r="E73" s="8"/>
      <c r="F73" s="8"/>
      <c r="G73" s="20"/>
      <c r="H73" s="8"/>
      <c r="J73" s="41" t="str">
        <f t="shared" si="2"/>
        <v/>
      </c>
      <c r="K73" s="20" t="str">
        <f>IF(C73&lt;&gt;DART_MX8M!C73,DART_MX8M!C73,"")</f>
        <v>EN_VBAT_3V3</v>
      </c>
      <c r="L73" s="20" t="str">
        <f>IF(C73&lt;&gt;DART_MX8MM!C73,DART_MX8MM!C73,"")</f>
        <v>NC</v>
      </c>
    </row>
    <row r="74" spans="1:12" x14ac:dyDescent="0.25">
      <c r="A74" s="24" t="s">
        <v>4</v>
      </c>
      <c r="B74" s="34">
        <v>73</v>
      </c>
      <c r="C74" s="8" t="str">
        <f>D74</f>
        <v>CSI_P1_D1_P</v>
      </c>
      <c r="D74" s="8" t="s">
        <v>436</v>
      </c>
      <c r="E74" s="8"/>
      <c r="F74" s="8"/>
      <c r="G74" s="20"/>
      <c r="H74" s="8" t="s">
        <v>690</v>
      </c>
      <c r="J74" s="41" t="str">
        <f t="shared" si="2"/>
        <v/>
      </c>
      <c r="K74" s="20" t="str">
        <f>IF(C74&lt;&gt;DART_MX8M!C74,DART_MX8M!C74,"")</f>
        <v/>
      </c>
      <c r="L74" s="20" t="str">
        <f>IF(C74&lt;&gt;DART_MX8MM!C74,DART_MX8MM!C74,"")</f>
        <v/>
      </c>
    </row>
    <row r="75" spans="1:12" ht="30" x14ac:dyDescent="0.25">
      <c r="A75" s="24" t="s">
        <v>4</v>
      </c>
      <c r="B75" s="34">
        <v>74</v>
      </c>
      <c r="C75" s="8" t="s">
        <v>248</v>
      </c>
      <c r="D75" s="8" t="s">
        <v>589</v>
      </c>
      <c r="E75" s="8"/>
      <c r="F75" s="8"/>
      <c r="G75" s="20"/>
      <c r="H75" s="10" t="s">
        <v>685</v>
      </c>
      <c r="J75" s="41" t="str">
        <f t="shared" si="2"/>
        <v/>
      </c>
      <c r="K75" s="20" t="str">
        <f>IF(C75&lt;&gt;DART_MX8M!C75,DART_MX8M!C75,"")</f>
        <v/>
      </c>
      <c r="L75" s="20" t="str">
        <f>IF(C75&lt;&gt;DART_MX8MM!C75,DART_MX8MM!C75,"")</f>
        <v/>
      </c>
    </row>
    <row r="76" spans="1:12" x14ac:dyDescent="0.25">
      <c r="A76" s="24" t="s">
        <v>4</v>
      </c>
      <c r="B76" s="34">
        <v>75</v>
      </c>
      <c r="C76" s="8" t="str">
        <f>D76</f>
        <v>CSI_P1_D1_N</v>
      </c>
      <c r="D76" s="8" t="s">
        <v>437</v>
      </c>
      <c r="E76" s="8"/>
      <c r="F76" s="8"/>
      <c r="G76" s="20"/>
      <c r="H76" s="8" t="s">
        <v>690</v>
      </c>
      <c r="J76" s="41" t="str">
        <f t="shared" si="2"/>
        <v/>
      </c>
      <c r="K76" s="20" t="str">
        <f>IF(C76&lt;&gt;DART_MX8M!C76,DART_MX8M!C76,"")</f>
        <v/>
      </c>
      <c r="L76" s="20" t="str">
        <f>IF(C76&lt;&gt;DART_MX8MM!C76,DART_MX8MM!C76,"")</f>
        <v/>
      </c>
    </row>
    <row r="77" spans="1:12" x14ac:dyDescent="0.25">
      <c r="A77" s="24" t="s">
        <v>4</v>
      </c>
      <c r="B77" s="34">
        <v>76</v>
      </c>
      <c r="C77" s="8" t="s">
        <v>24</v>
      </c>
      <c r="D77" s="8" t="s">
        <v>24</v>
      </c>
      <c r="E77" s="8"/>
      <c r="F77" s="8"/>
      <c r="G77" s="20"/>
      <c r="H77" s="8"/>
      <c r="J77" s="41" t="str">
        <f t="shared" si="2"/>
        <v/>
      </c>
      <c r="K77" s="20" t="str">
        <f>IF(C77&lt;&gt;DART_MX8M!C77,DART_MX8M!C77,"")</f>
        <v/>
      </c>
      <c r="L77" s="20" t="str">
        <f>IF(C77&lt;&gt;DART_MX8MM!C77,DART_MX8MM!C77,"")</f>
        <v/>
      </c>
    </row>
    <row r="78" spans="1:12" x14ac:dyDescent="0.25">
      <c r="A78" s="24" t="s">
        <v>4</v>
      </c>
      <c r="B78" s="34">
        <v>77</v>
      </c>
      <c r="C78" s="8" t="str">
        <f>D78</f>
        <v>CSI_P1_D2_N</v>
      </c>
      <c r="D78" s="8" t="s">
        <v>438</v>
      </c>
      <c r="E78" s="8"/>
      <c r="F78" s="8"/>
      <c r="G78" s="20"/>
      <c r="H78" s="8" t="s">
        <v>690</v>
      </c>
      <c r="J78" s="41" t="str">
        <f t="shared" si="2"/>
        <v/>
      </c>
      <c r="K78" s="20" t="str">
        <f>IF(C78&lt;&gt;DART_MX8M!C78,DART_MX8M!C78,"")</f>
        <v/>
      </c>
      <c r="L78" s="20" t="str">
        <f>IF(C78&lt;&gt;DART_MX8MM!C78,DART_MX8MM!C78,"")</f>
        <v/>
      </c>
    </row>
    <row r="79" spans="1:12" x14ac:dyDescent="0.25">
      <c r="A79" s="24" t="s">
        <v>4</v>
      </c>
      <c r="B79" s="34">
        <v>78</v>
      </c>
      <c r="C79" s="8" t="s">
        <v>249</v>
      </c>
      <c r="D79" s="8" t="s">
        <v>590</v>
      </c>
      <c r="E79" s="8"/>
      <c r="F79" s="8"/>
      <c r="G79" s="20"/>
      <c r="H79" s="10" t="s">
        <v>684</v>
      </c>
      <c r="J79" s="41" t="str">
        <f t="shared" si="2"/>
        <v/>
      </c>
      <c r="K79" s="20" t="str">
        <f>IF(C79&lt;&gt;DART_MX8M!C79,DART_MX8M!C79,"")</f>
        <v/>
      </c>
      <c r="L79" s="20" t="str">
        <f>IF(C79&lt;&gt;DART_MX8MM!C79,DART_MX8MM!C79,"")</f>
        <v/>
      </c>
    </row>
    <row r="80" spans="1:12" x14ac:dyDescent="0.25">
      <c r="A80" s="24" t="s">
        <v>4</v>
      </c>
      <c r="B80" s="34">
        <v>79</v>
      </c>
      <c r="C80" s="8" t="str">
        <f>D80</f>
        <v>CSI_P1_D2_P</v>
      </c>
      <c r="D80" s="8" t="s">
        <v>439</v>
      </c>
      <c r="E80" s="8"/>
      <c r="F80" s="8"/>
      <c r="G80" s="20"/>
      <c r="H80" s="8" t="s">
        <v>690</v>
      </c>
      <c r="J80" s="41" t="str">
        <f t="shared" si="2"/>
        <v/>
      </c>
      <c r="K80" s="20" t="str">
        <f>IF(C80&lt;&gt;DART_MX8M!C80,DART_MX8M!C80,"")</f>
        <v/>
      </c>
      <c r="L80" s="20" t="str">
        <f>IF(C80&lt;&gt;DART_MX8MM!C80,DART_MX8MM!C80,"")</f>
        <v/>
      </c>
    </row>
    <row r="81" spans="1:12" x14ac:dyDescent="0.25">
      <c r="A81" s="24" t="s">
        <v>4</v>
      </c>
      <c r="B81" s="34">
        <v>80</v>
      </c>
      <c r="C81" s="8" t="s">
        <v>250</v>
      </c>
      <c r="D81" s="8" t="s">
        <v>591</v>
      </c>
      <c r="E81" s="8"/>
      <c r="F81" s="8"/>
      <c r="G81" s="20"/>
      <c r="H81" s="10" t="s">
        <v>684</v>
      </c>
      <c r="J81" s="41" t="str">
        <f t="shared" si="2"/>
        <v/>
      </c>
      <c r="K81" s="20" t="str">
        <f>IF(C81&lt;&gt;DART_MX8M!C81,DART_MX8M!C81,"")</f>
        <v/>
      </c>
      <c r="L81" s="20" t="str">
        <f>IF(C81&lt;&gt;DART_MX8MM!C81,DART_MX8MM!C81,"")</f>
        <v/>
      </c>
    </row>
    <row r="82" spans="1:12" x14ac:dyDescent="0.25">
      <c r="A82" s="24" t="s">
        <v>4</v>
      </c>
      <c r="B82" s="34">
        <v>81</v>
      </c>
      <c r="C82" s="8" t="str">
        <f>D82</f>
        <v>CSI_P1_D0_P</v>
      </c>
      <c r="D82" s="8" t="s">
        <v>440</v>
      </c>
      <c r="E82" s="8"/>
      <c r="F82" s="8"/>
      <c r="G82" s="20"/>
      <c r="H82" s="8" t="s">
        <v>690</v>
      </c>
      <c r="J82" s="41" t="str">
        <f t="shared" si="2"/>
        <v/>
      </c>
      <c r="K82" s="20" t="str">
        <f>IF(C82&lt;&gt;DART_MX8M!C82,DART_MX8M!C82,"")</f>
        <v/>
      </c>
      <c r="L82" s="20" t="str">
        <f>IF(C82&lt;&gt;DART_MX8MM!C82,DART_MX8MM!C82,"")</f>
        <v/>
      </c>
    </row>
    <row r="83" spans="1:12" x14ac:dyDescent="0.25">
      <c r="A83" s="24" t="s">
        <v>4</v>
      </c>
      <c r="B83" s="34">
        <v>82</v>
      </c>
      <c r="C83" s="8" t="s">
        <v>251</v>
      </c>
      <c r="D83" s="8" t="s">
        <v>592</v>
      </c>
      <c r="E83" s="8"/>
      <c r="F83" s="8"/>
      <c r="G83" s="20"/>
      <c r="H83" s="10" t="s">
        <v>684</v>
      </c>
      <c r="J83" s="41" t="str">
        <f t="shared" si="2"/>
        <v/>
      </c>
      <c r="K83" s="20" t="str">
        <f>IF(C83&lt;&gt;DART_MX8M!C83,DART_MX8M!C83,"")</f>
        <v/>
      </c>
      <c r="L83" s="20" t="str">
        <f>IF(C83&lt;&gt;DART_MX8MM!C83,DART_MX8MM!C83,"")</f>
        <v/>
      </c>
    </row>
    <row r="84" spans="1:12" x14ac:dyDescent="0.25">
      <c r="A84" s="24" t="s">
        <v>4</v>
      </c>
      <c r="B84" s="34">
        <v>83</v>
      </c>
      <c r="C84" s="8" t="str">
        <f>D84</f>
        <v>CSI_P1_D0_N</v>
      </c>
      <c r="D84" s="8" t="s">
        <v>441</v>
      </c>
      <c r="E84" s="8"/>
      <c r="F84" s="8"/>
      <c r="G84" s="20"/>
      <c r="H84" s="8" t="s">
        <v>690</v>
      </c>
      <c r="J84" s="41" t="str">
        <f t="shared" si="2"/>
        <v/>
      </c>
      <c r="K84" s="20" t="str">
        <f>IF(C84&lt;&gt;DART_MX8M!C84,DART_MX8M!C84,"")</f>
        <v/>
      </c>
      <c r="L84" s="20" t="str">
        <f>IF(C84&lt;&gt;DART_MX8MM!C84,DART_MX8MM!C84,"")</f>
        <v/>
      </c>
    </row>
    <row r="85" spans="1:12" x14ac:dyDescent="0.25">
      <c r="A85" s="24" t="s">
        <v>4</v>
      </c>
      <c r="B85" s="34">
        <v>84</v>
      </c>
      <c r="C85" s="8" t="s">
        <v>252</v>
      </c>
      <c r="D85" s="8" t="s">
        <v>593</v>
      </c>
      <c r="E85" s="8"/>
      <c r="F85" s="8"/>
      <c r="G85" s="20"/>
      <c r="H85" s="10" t="s">
        <v>684</v>
      </c>
      <c r="J85" s="41" t="str">
        <f t="shared" si="2"/>
        <v/>
      </c>
      <c r="K85" s="20" t="str">
        <f>IF(C85&lt;&gt;DART_MX8M!C85,DART_MX8M!C85,"")</f>
        <v/>
      </c>
      <c r="L85" s="20" t="str">
        <f>IF(C85&lt;&gt;DART_MX8MM!C85,DART_MX8MM!C85,"")</f>
        <v/>
      </c>
    </row>
    <row r="86" spans="1:12" x14ac:dyDescent="0.25">
      <c r="A86" s="24" t="s">
        <v>4</v>
      </c>
      <c r="B86" s="34">
        <v>85</v>
      </c>
      <c r="C86" s="8" t="s">
        <v>24</v>
      </c>
      <c r="D86" s="8" t="s">
        <v>24</v>
      </c>
      <c r="E86" s="8"/>
      <c r="F86" s="8"/>
      <c r="G86" s="20"/>
      <c r="H86" s="8"/>
      <c r="J86" s="41" t="str">
        <f t="shared" si="2"/>
        <v/>
      </c>
      <c r="K86" s="20" t="str">
        <f>IF(C86&lt;&gt;DART_MX8M!C86,DART_MX8M!C86,"")</f>
        <v/>
      </c>
      <c r="L86" s="20" t="str">
        <f>IF(C86&lt;&gt;DART_MX8MM!C86,DART_MX8MM!C86,"")</f>
        <v/>
      </c>
    </row>
    <row r="87" spans="1:12" x14ac:dyDescent="0.25">
      <c r="A87" s="24" t="s">
        <v>4</v>
      </c>
      <c r="B87" s="34">
        <v>86</v>
      </c>
      <c r="C87" s="8" t="s">
        <v>253</v>
      </c>
      <c r="D87" s="8" t="s">
        <v>594</v>
      </c>
      <c r="E87" s="8"/>
      <c r="F87" s="8"/>
      <c r="G87" s="20"/>
      <c r="H87" s="10" t="s">
        <v>684</v>
      </c>
      <c r="J87" s="41" t="str">
        <f t="shared" si="2"/>
        <v/>
      </c>
      <c r="K87" s="20" t="str">
        <f>IF(C87&lt;&gt;DART_MX8M!C87,DART_MX8M!C87,"")</f>
        <v/>
      </c>
      <c r="L87" s="20" t="str">
        <f>IF(C87&lt;&gt;DART_MX8MM!C87,DART_MX8MM!C87,"")</f>
        <v/>
      </c>
    </row>
    <row r="88" spans="1:12" x14ac:dyDescent="0.25">
      <c r="A88" s="24" t="s">
        <v>4</v>
      </c>
      <c r="B88" s="34">
        <v>87</v>
      </c>
      <c r="C88" s="8" t="str">
        <f>D88</f>
        <v>CSI_P1_CK_P</v>
      </c>
      <c r="D88" s="8" t="s">
        <v>442</v>
      </c>
      <c r="E88" s="8"/>
      <c r="F88" s="8"/>
      <c r="G88" s="20"/>
      <c r="H88" s="8" t="s">
        <v>690</v>
      </c>
      <c r="J88" s="41" t="str">
        <f t="shared" si="2"/>
        <v/>
      </c>
      <c r="K88" s="20" t="str">
        <f>IF(C88&lt;&gt;DART_MX8M!C88,DART_MX8M!C88,"")</f>
        <v/>
      </c>
      <c r="L88" s="20" t="str">
        <f>IF(C88&lt;&gt;DART_MX8MM!C88,DART_MX8MM!C88,"")</f>
        <v/>
      </c>
    </row>
    <row r="89" spans="1:12" x14ac:dyDescent="0.25">
      <c r="A89" s="24" t="s">
        <v>4</v>
      </c>
      <c r="B89" s="34">
        <v>88</v>
      </c>
      <c r="C89" s="8" t="s">
        <v>254</v>
      </c>
      <c r="D89" s="8" t="s">
        <v>595</v>
      </c>
      <c r="E89" s="8"/>
      <c r="F89" s="8"/>
      <c r="G89" s="20"/>
      <c r="H89" s="10" t="s">
        <v>684</v>
      </c>
      <c r="J89" s="41" t="str">
        <f t="shared" si="2"/>
        <v/>
      </c>
      <c r="K89" s="20" t="str">
        <f>IF(C89&lt;&gt;DART_MX8M!C89,DART_MX8M!C89,"")</f>
        <v/>
      </c>
      <c r="L89" s="20" t="str">
        <f>IF(C89&lt;&gt;DART_MX8MM!C89,DART_MX8MM!C89,"")</f>
        <v/>
      </c>
    </row>
    <row r="90" spans="1:12" x14ac:dyDescent="0.25">
      <c r="A90" s="24" t="s">
        <v>4</v>
      </c>
      <c r="B90" s="34">
        <v>89</v>
      </c>
      <c r="C90" s="8" t="str">
        <f>D90</f>
        <v>CSI_P1_CK_N</v>
      </c>
      <c r="D90" s="8" t="s">
        <v>443</v>
      </c>
      <c r="E90" s="8"/>
      <c r="F90" s="8"/>
      <c r="G90" s="20"/>
      <c r="H90" s="8" t="s">
        <v>690</v>
      </c>
      <c r="J90" s="41" t="str">
        <f t="shared" si="2"/>
        <v/>
      </c>
      <c r="K90" s="20" t="str">
        <f>IF(C90&lt;&gt;DART_MX8M!C90,DART_MX8M!C90,"")</f>
        <v/>
      </c>
      <c r="L90" s="20" t="str">
        <f>IF(C90&lt;&gt;DART_MX8MM!C90,DART_MX8MM!C90,"")</f>
        <v/>
      </c>
    </row>
    <row r="91" spans="1:12" ht="15.75" thickBot="1" x14ac:dyDescent="0.3">
      <c r="A91" s="26" t="s">
        <v>4</v>
      </c>
      <c r="B91" s="35">
        <v>90</v>
      </c>
      <c r="C91" s="8" t="s">
        <v>83</v>
      </c>
      <c r="D91" s="8" t="s">
        <v>83</v>
      </c>
      <c r="E91" s="8"/>
      <c r="F91" s="8"/>
      <c r="G91" s="20"/>
      <c r="H91" s="10" t="s">
        <v>691</v>
      </c>
      <c r="J91" s="41" t="str">
        <f t="shared" si="2"/>
        <v/>
      </c>
      <c r="K91" s="20" t="str">
        <f>IF(C91&lt;&gt;DART_MX8M!C91,DART_MX8M!C91,"")</f>
        <v/>
      </c>
      <c r="L91" s="20" t="str">
        <f>IF(C91&lt;&gt;DART_MX8MM!C91,DART_MX8MM!C91,"")</f>
        <v/>
      </c>
    </row>
    <row r="92" spans="1:12" x14ac:dyDescent="0.25">
      <c r="A92" s="22" t="s">
        <v>5</v>
      </c>
      <c r="B92" s="36">
        <v>1</v>
      </c>
      <c r="C92" s="8" t="s">
        <v>84</v>
      </c>
      <c r="D92" s="8" t="s">
        <v>84</v>
      </c>
      <c r="E92" s="8"/>
      <c r="F92" s="8"/>
      <c r="G92" s="20"/>
      <c r="H92" s="8" t="s">
        <v>692</v>
      </c>
      <c r="J92" s="41" t="str">
        <f t="shared" si="2"/>
        <v/>
      </c>
      <c r="K92" s="20" t="str">
        <f>IF(C92&lt;&gt;DART_MX8M!C92,DART_MX8M!C92,"")</f>
        <v/>
      </c>
      <c r="L92" s="20" t="str">
        <f>IF(C92&lt;&gt;DART_MX8MM!C92,DART_MX8MM!C92,"")</f>
        <v/>
      </c>
    </row>
    <row r="93" spans="1:12" x14ac:dyDescent="0.25">
      <c r="A93" s="24" t="s">
        <v>5</v>
      </c>
      <c r="B93" s="34">
        <v>2</v>
      </c>
      <c r="C93" s="8" t="s">
        <v>255</v>
      </c>
      <c r="D93" s="8" t="s">
        <v>596</v>
      </c>
      <c r="E93" s="8" t="s">
        <v>255</v>
      </c>
      <c r="F93" s="8" t="s">
        <v>444</v>
      </c>
      <c r="G93" s="20" t="s">
        <v>693</v>
      </c>
      <c r="H93" s="8"/>
      <c r="J93" s="41" t="str">
        <f t="shared" si="2"/>
        <v/>
      </c>
      <c r="K93" s="20" t="str">
        <f>IF(C93&lt;&gt;DART_MX8M!C93,DART_MX8M!C93,"")</f>
        <v/>
      </c>
      <c r="L93" s="20" t="str">
        <f>IF(C93&lt;&gt;DART_MX8MM!C93,DART_MX8MM!C93,"")</f>
        <v/>
      </c>
    </row>
    <row r="94" spans="1:12" x14ac:dyDescent="0.25">
      <c r="A94" s="24" t="s">
        <v>5</v>
      </c>
      <c r="B94" s="34">
        <v>3</v>
      </c>
      <c r="C94" s="8" t="s">
        <v>86</v>
      </c>
      <c r="D94" s="8" t="s">
        <v>86</v>
      </c>
      <c r="E94" s="8" t="s">
        <v>392</v>
      </c>
      <c r="F94" s="8" t="s">
        <v>392</v>
      </c>
      <c r="G94" s="20"/>
      <c r="H94" s="8"/>
      <c r="J94" s="41" t="str">
        <f t="shared" si="2"/>
        <v/>
      </c>
      <c r="K94" s="20" t="str">
        <f>IF(C94&lt;&gt;DART_MX8M!C94,DART_MX8M!C94,"")</f>
        <v/>
      </c>
      <c r="L94" s="20" t="str">
        <f>IF(C94&lt;&gt;DART_MX8MM!C94,DART_MX8MM!C94,"")</f>
        <v/>
      </c>
    </row>
    <row r="95" spans="1:12" x14ac:dyDescent="0.25">
      <c r="A95" s="24" t="s">
        <v>5</v>
      </c>
      <c r="B95" s="34">
        <v>4</v>
      </c>
      <c r="C95" s="8" t="s">
        <v>256</v>
      </c>
      <c r="D95" s="8" t="s">
        <v>597</v>
      </c>
      <c r="E95" s="8" t="s">
        <v>256</v>
      </c>
      <c r="F95" s="8" t="s">
        <v>445</v>
      </c>
      <c r="G95" s="20" t="s">
        <v>693</v>
      </c>
      <c r="H95" s="8"/>
      <c r="J95" s="41" t="str">
        <f t="shared" si="2"/>
        <v/>
      </c>
      <c r="K95" s="20" t="str">
        <f>IF(C95&lt;&gt;DART_MX8M!C95,DART_MX8M!C95,"")</f>
        <v/>
      </c>
      <c r="L95" s="20" t="str">
        <f>IF(C95&lt;&gt;DART_MX8MM!C95,DART_MX8MM!C95,"")</f>
        <v/>
      </c>
    </row>
    <row r="96" spans="1:12" ht="30" x14ac:dyDescent="0.25">
      <c r="A96" s="24" t="s">
        <v>5</v>
      </c>
      <c r="B96" s="34">
        <v>5</v>
      </c>
      <c r="C96" s="8" t="s">
        <v>446</v>
      </c>
      <c r="D96" s="8" t="s">
        <v>598</v>
      </c>
      <c r="E96" s="8" t="s">
        <v>392</v>
      </c>
      <c r="F96" s="8" t="s">
        <v>392</v>
      </c>
      <c r="G96" s="20"/>
      <c r="H96" s="10" t="s">
        <v>773</v>
      </c>
      <c r="J96" s="41" t="str">
        <f t="shared" si="2"/>
        <v/>
      </c>
      <c r="K96" s="20" t="str">
        <f>IF(C96&lt;&gt;DART_MX8M!C96,DART_MX8M!C96,"")</f>
        <v>JTAG_TRST_B</v>
      </c>
      <c r="L96" s="20" t="str">
        <f>IF(C96&lt;&gt;DART_MX8MM!C96,DART_MX8MM!C96,"")</f>
        <v>JTAG_TRST_B</v>
      </c>
    </row>
    <row r="97" spans="1:12" x14ac:dyDescent="0.25">
      <c r="A97" s="24" t="s">
        <v>5</v>
      </c>
      <c r="B97" s="34">
        <v>6</v>
      </c>
      <c r="C97" s="8" t="s">
        <v>257</v>
      </c>
      <c r="D97" s="8" t="s">
        <v>599</v>
      </c>
      <c r="E97" s="8" t="s">
        <v>257</v>
      </c>
      <c r="F97" s="8" t="s">
        <v>447</v>
      </c>
      <c r="G97" s="20" t="s">
        <v>693</v>
      </c>
      <c r="H97" s="8"/>
      <c r="J97" s="41" t="str">
        <f t="shared" si="2"/>
        <v/>
      </c>
      <c r="K97" s="20" t="str">
        <f>IF(C97&lt;&gt;DART_MX8M!C97,DART_MX8M!C97,"")</f>
        <v/>
      </c>
      <c r="L97" s="20" t="str">
        <f>IF(C97&lt;&gt;DART_MX8MM!C97,DART_MX8MM!C97,"")</f>
        <v/>
      </c>
    </row>
    <row r="98" spans="1:12" x14ac:dyDescent="0.25">
      <c r="A98" s="24" t="s">
        <v>5</v>
      </c>
      <c r="B98" s="34">
        <v>7</v>
      </c>
      <c r="C98" s="8" t="s">
        <v>90</v>
      </c>
      <c r="D98" s="8" t="s">
        <v>90</v>
      </c>
      <c r="E98" s="8" t="s">
        <v>392</v>
      </c>
      <c r="F98" s="8"/>
      <c r="G98" s="20"/>
      <c r="H98" s="8"/>
      <c r="J98" s="41" t="str">
        <f t="shared" si="2"/>
        <v/>
      </c>
      <c r="K98" s="20" t="str">
        <f>IF(C98&lt;&gt;DART_MX8M!C98,DART_MX8M!C98,"")</f>
        <v/>
      </c>
      <c r="L98" s="20" t="str">
        <f>IF(C98&lt;&gt;DART_MX8MM!C98,DART_MX8MM!C98,"")</f>
        <v/>
      </c>
    </row>
    <row r="99" spans="1:12" x14ac:dyDescent="0.25">
      <c r="A99" s="24" t="s">
        <v>5</v>
      </c>
      <c r="B99" s="34">
        <v>8</v>
      </c>
      <c r="C99" s="8" t="s">
        <v>258</v>
      </c>
      <c r="D99" s="8" t="s">
        <v>600</v>
      </c>
      <c r="E99" s="8" t="s">
        <v>258</v>
      </c>
      <c r="F99" s="8" t="s">
        <v>448</v>
      </c>
      <c r="G99" s="20" t="s">
        <v>693</v>
      </c>
      <c r="H99" s="8"/>
      <c r="J99" s="41" t="str">
        <f t="shared" si="2"/>
        <v/>
      </c>
      <c r="K99" s="20" t="str">
        <f>IF(C99&lt;&gt;DART_MX8M!C99,DART_MX8M!C99,"")</f>
        <v/>
      </c>
      <c r="L99" s="20" t="str">
        <f>IF(C99&lt;&gt;DART_MX8MM!C99,DART_MX8MM!C99,"")</f>
        <v/>
      </c>
    </row>
    <row r="100" spans="1:12" x14ac:dyDescent="0.25">
      <c r="A100" s="24" t="s">
        <v>5</v>
      </c>
      <c r="B100" s="34">
        <v>9</v>
      </c>
      <c r="C100" s="8" t="s">
        <v>92</v>
      </c>
      <c r="D100" s="8" t="s">
        <v>92</v>
      </c>
      <c r="E100" s="8" t="s">
        <v>392</v>
      </c>
      <c r="F100" s="8" t="s">
        <v>392</v>
      </c>
      <c r="G100" s="20"/>
      <c r="H100" s="8"/>
      <c r="J100" s="41" t="str">
        <f t="shared" si="2"/>
        <v/>
      </c>
      <c r="K100" s="20" t="str">
        <f>IF(C100&lt;&gt;DART_MX8M!C100,DART_MX8M!C100,"")</f>
        <v/>
      </c>
      <c r="L100" s="20" t="str">
        <f>IF(C100&lt;&gt;DART_MX8MM!C100,DART_MX8MM!C100,"")</f>
        <v/>
      </c>
    </row>
    <row r="101" spans="1:12" x14ac:dyDescent="0.25">
      <c r="A101" s="24" t="s">
        <v>5</v>
      </c>
      <c r="B101" s="34">
        <v>10</v>
      </c>
      <c r="C101" s="8" t="s">
        <v>259</v>
      </c>
      <c r="D101" s="8" t="s">
        <v>601</v>
      </c>
      <c r="E101" s="8" t="s">
        <v>259</v>
      </c>
      <c r="F101" s="8" t="s">
        <v>449</v>
      </c>
      <c r="G101" s="20" t="s">
        <v>693</v>
      </c>
      <c r="H101" s="8"/>
      <c r="J101" s="41" t="str">
        <f t="shared" si="2"/>
        <v/>
      </c>
      <c r="K101" s="20" t="str">
        <f>IF(C101&lt;&gt;DART_MX8M!C101,DART_MX8M!C101,"")</f>
        <v/>
      </c>
      <c r="L101" s="20" t="str">
        <f>IF(C101&lt;&gt;DART_MX8MM!C101,DART_MX8MM!C101,"")</f>
        <v/>
      </c>
    </row>
    <row r="102" spans="1:12" x14ac:dyDescent="0.25">
      <c r="A102" s="24" t="s">
        <v>5</v>
      </c>
      <c r="B102" s="34">
        <v>11</v>
      </c>
      <c r="C102" s="8" t="s">
        <v>94</v>
      </c>
      <c r="D102" s="8" t="s">
        <v>94</v>
      </c>
      <c r="E102" s="8"/>
      <c r="F102" s="8"/>
      <c r="G102" s="20"/>
      <c r="H102" s="8" t="s">
        <v>696</v>
      </c>
      <c r="J102" s="41" t="str">
        <f t="shared" si="2"/>
        <v/>
      </c>
      <c r="K102" s="20" t="str">
        <f>IF(C102&lt;&gt;DART_MX8M!C102,DART_MX8M!C102,"")</f>
        <v/>
      </c>
      <c r="L102" s="20" t="str">
        <f>IF(C102&lt;&gt;DART_MX8MM!C102,DART_MX8MM!C102,"")</f>
        <v/>
      </c>
    </row>
    <row r="103" spans="1:12" x14ac:dyDescent="0.25">
      <c r="A103" s="24" t="s">
        <v>5</v>
      </c>
      <c r="B103" s="34">
        <v>12</v>
      </c>
      <c r="C103" s="8" t="s">
        <v>95</v>
      </c>
      <c r="D103" s="8" t="s">
        <v>95</v>
      </c>
      <c r="E103" s="8"/>
      <c r="F103" s="8"/>
      <c r="G103" s="20"/>
      <c r="H103" s="8" t="s">
        <v>698</v>
      </c>
      <c r="J103" s="41" t="str">
        <f t="shared" si="2"/>
        <v/>
      </c>
      <c r="K103" s="20" t="str">
        <f>IF(C103&lt;&gt;DART_MX8M!C103,DART_MX8M!C103,"")</f>
        <v/>
      </c>
      <c r="L103" s="20" t="str">
        <f>IF(C103&lt;&gt;DART_MX8MM!C103,DART_MX8MM!C103,"")</f>
        <v/>
      </c>
    </row>
    <row r="104" spans="1:12" x14ac:dyDescent="0.25">
      <c r="A104" s="24" t="s">
        <v>5</v>
      </c>
      <c r="B104" s="34">
        <v>13</v>
      </c>
      <c r="C104" s="8" t="s">
        <v>450</v>
      </c>
      <c r="D104" s="8" t="s">
        <v>450</v>
      </c>
      <c r="E104" s="8"/>
      <c r="F104" s="8"/>
      <c r="G104" s="20"/>
      <c r="H104" s="8" t="s">
        <v>697</v>
      </c>
      <c r="J104" s="41" t="str">
        <f t="shared" si="2"/>
        <v/>
      </c>
      <c r="K104" s="20" t="str">
        <f>IF(C104&lt;&gt;DART_MX8M!C104,DART_MX8M!C104,"")</f>
        <v>BOOT_MODE0</v>
      </c>
      <c r="L104" s="20" t="str">
        <f>IF(C104&lt;&gt;DART_MX8MM!C104,DART_MX8MM!C104,"")</f>
        <v>BOOT_MODE0</v>
      </c>
    </row>
    <row r="105" spans="1:12" x14ac:dyDescent="0.25">
      <c r="A105" s="24" t="s">
        <v>5</v>
      </c>
      <c r="B105" s="34">
        <v>14</v>
      </c>
      <c r="C105" s="8" t="s">
        <v>260</v>
      </c>
      <c r="D105" s="8" t="s">
        <v>602</v>
      </c>
      <c r="E105" s="8" t="s">
        <v>260</v>
      </c>
      <c r="F105" s="8" t="s">
        <v>451</v>
      </c>
      <c r="G105" s="20" t="s">
        <v>693</v>
      </c>
      <c r="H105" s="8" t="s">
        <v>695</v>
      </c>
      <c r="J105" s="41" t="str">
        <f t="shared" si="2"/>
        <v/>
      </c>
      <c r="K105" s="20" t="str">
        <f>IF(C105&lt;&gt;DART_MX8M!C105,DART_MX8M!C105,"")</f>
        <v/>
      </c>
      <c r="L105" s="20" t="str">
        <f>IF(C105&lt;&gt;DART_MX8MM!C105,DART_MX8MM!C105,"")</f>
        <v/>
      </c>
    </row>
    <row r="106" spans="1:12" x14ac:dyDescent="0.25">
      <c r="A106" s="24" t="s">
        <v>5</v>
      </c>
      <c r="B106" s="34">
        <v>15</v>
      </c>
      <c r="C106" s="8" t="s">
        <v>98</v>
      </c>
      <c r="D106" s="8" t="s">
        <v>603</v>
      </c>
      <c r="E106" s="8" t="s">
        <v>392</v>
      </c>
      <c r="F106" s="8" t="s">
        <v>392</v>
      </c>
      <c r="G106" s="20"/>
      <c r="H106" s="8"/>
      <c r="J106" s="41" t="str">
        <f t="shared" si="2"/>
        <v/>
      </c>
      <c r="K106" s="20" t="str">
        <f>IF(C106&lt;&gt;DART_MX8M!C106,DART_MX8M!C106,"")</f>
        <v/>
      </c>
      <c r="L106" s="20" t="str">
        <f>IF(C106&lt;&gt;DART_MX8MM!C106,DART_MX8MM!C106,"")</f>
        <v>NC</v>
      </c>
    </row>
    <row r="107" spans="1:12" x14ac:dyDescent="0.25">
      <c r="A107" s="24" t="s">
        <v>5</v>
      </c>
      <c r="B107" s="34">
        <v>16</v>
      </c>
      <c r="C107" s="8" t="s">
        <v>261</v>
      </c>
      <c r="D107" s="8" t="s">
        <v>604</v>
      </c>
      <c r="E107" s="8" t="s">
        <v>261</v>
      </c>
      <c r="F107" s="8" t="s">
        <v>452</v>
      </c>
      <c r="G107" s="20" t="s">
        <v>693</v>
      </c>
      <c r="H107" s="8" t="s">
        <v>694</v>
      </c>
      <c r="J107" s="41" t="str">
        <f t="shared" si="2"/>
        <v/>
      </c>
      <c r="K107" s="20" t="str">
        <f>IF(C107&lt;&gt;DART_MX8M!C107,DART_MX8M!C107,"")</f>
        <v/>
      </c>
      <c r="L107" s="20" t="str">
        <f>IF(C107&lt;&gt;DART_MX8MM!C107,DART_MX8MM!C107,"")</f>
        <v/>
      </c>
    </row>
    <row r="108" spans="1:12" x14ac:dyDescent="0.25">
      <c r="A108" s="24" t="s">
        <v>5</v>
      </c>
      <c r="B108" s="34">
        <v>17</v>
      </c>
      <c r="C108" s="8" t="s">
        <v>100</v>
      </c>
      <c r="D108" s="8" t="s">
        <v>605</v>
      </c>
      <c r="E108" s="8"/>
      <c r="F108" s="8"/>
      <c r="G108" s="20"/>
      <c r="H108" s="8"/>
      <c r="J108" s="41" t="str">
        <f t="shared" si="2"/>
        <v/>
      </c>
      <c r="K108" s="20" t="str">
        <f>IF(C108&lt;&gt;DART_MX8M!C108,DART_MX8M!C108,"")</f>
        <v/>
      </c>
      <c r="L108" s="20" t="str">
        <f>IF(C108&lt;&gt;DART_MX8MM!C108,DART_MX8MM!C108,"")</f>
        <v>NC</v>
      </c>
    </row>
    <row r="109" spans="1:12" x14ac:dyDescent="0.25">
      <c r="A109" s="24" t="s">
        <v>5</v>
      </c>
      <c r="B109" s="34">
        <v>18</v>
      </c>
      <c r="C109" s="8" t="s">
        <v>24</v>
      </c>
      <c r="D109" s="8" t="s">
        <v>24</v>
      </c>
      <c r="E109" s="8"/>
      <c r="F109" s="8"/>
      <c r="G109" s="20"/>
      <c r="H109" s="8"/>
      <c r="J109" s="41" t="str">
        <f t="shared" si="2"/>
        <v/>
      </c>
      <c r="K109" s="20" t="str">
        <f>IF(C109&lt;&gt;DART_MX8M!C109,DART_MX8M!C109,"")</f>
        <v/>
      </c>
      <c r="L109" s="20" t="str">
        <f>IF(C109&lt;&gt;DART_MX8MM!C109,DART_MX8MM!C109,"")</f>
        <v/>
      </c>
    </row>
    <row r="110" spans="1:12" x14ac:dyDescent="0.25">
      <c r="A110" s="24" t="s">
        <v>5</v>
      </c>
      <c r="B110" s="34">
        <v>19</v>
      </c>
      <c r="C110" s="8" t="s">
        <v>101</v>
      </c>
      <c r="D110" s="8" t="s">
        <v>606</v>
      </c>
      <c r="E110" s="8"/>
      <c r="F110" s="8"/>
      <c r="G110" s="20"/>
      <c r="H110" s="8"/>
      <c r="J110" s="41" t="str">
        <f t="shared" si="2"/>
        <v/>
      </c>
      <c r="K110" s="20" t="str">
        <f>IF(C110&lt;&gt;DART_MX8M!C110,DART_MX8M!C110,"")</f>
        <v/>
      </c>
      <c r="L110" s="20" t="str">
        <f>IF(C110&lt;&gt;DART_MX8MM!C110,DART_MX8MM!C110,"")</f>
        <v>NC</v>
      </c>
    </row>
    <row r="111" spans="1:12" ht="30" x14ac:dyDescent="0.25">
      <c r="A111" s="24" t="s">
        <v>5</v>
      </c>
      <c r="B111" s="34">
        <v>20</v>
      </c>
      <c r="C111" s="8" t="s">
        <v>262</v>
      </c>
      <c r="D111" s="8" t="s">
        <v>607</v>
      </c>
      <c r="E111" s="8" t="s">
        <v>314</v>
      </c>
      <c r="F111" s="8"/>
      <c r="G111" s="20" t="s">
        <v>679</v>
      </c>
      <c r="H111" s="10" t="s">
        <v>701</v>
      </c>
      <c r="J111" s="41" t="str">
        <f t="shared" si="2"/>
        <v/>
      </c>
      <c r="K111" s="20" t="str">
        <f>IF(C111&lt;&gt;DART_MX8M!C111,DART_MX8M!C111,"")</f>
        <v/>
      </c>
      <c r="L111" s="20" t="str">
        <f>IF(C111&lt;&gt;DART_MX8MM!C111,DART_MX8MM!C111,"")</f>
        <v/>
      </c>
    </row>
    <row r="112" spans="1:12" x14ac:dyDescent="0.25">
      <c r="A112" s="24" t="s">
        <v>5</v>
      </c>
      <c r="B112" s="34">
        <v>21</v>
      </c>
      <c r="C112" s="8" t="s">
        <v>102</v>
      </c>
      <c r="D112" s="8" t="s">
        <v>608</v>
      </c>
      <c r="E112" s="8" t="s">
        <v>392</v>
      </c>
      <c r="F112" s="8"/>
      <c r="G112" s="20"/>
      <c r="H112" s="8"/>
      <c r="J112" s="41" t="str">
        <f t="shared" si="2"/>
        <v/>
      </c>
      <c r="K112" s="20" t="str">
        <f>IF(C112&lt;&gt;DART_MX8M!C112,DART_MX8M!C112,"")</f>
        <v/>
      </c>
      <c r="L112" s="20" t="str">
        <f>IF(C112&lt;&gt;DART_MX8MM!C112,DART_MX8MM!C112,"")</f>
        <v>NC</v>
      </c>
    </row>
    <row r="113" spans="1:12" ht="30" x14ac:dyDescent="0.25">
      <c r="A113" s="24" t="s">
        <v>5</v>
      </c>
      <c r="B113" s="34">
        <v>22</v>
      </c>
      <c r="C113" s="8" t="s">
        <v>263</v>
      </c>
      <c r="D113" s="8" t="s">
        <v>609</v>
      </c>
      <c r="E113" s="8" t="s">
        <v>453</v>
      </c>
      <c r="F113" s="8"/>
      <c r="G113" s="20" t="s">
        <v>679</v>
      </c>
      <c r="H113" s="10" t="s">
        <v>701</v>
      </c>
      <c r="J113" s="41" t="str">
        <f t="shared" si="2"/>
        <v/>
      </c>
      <c r="K113" s="20" t="str">
        <f>IF(C113&lt;&gt;DART_MX8M!C113,DART_MX8M!C113,"")</f>
        <v/>
      </c>
      <c r="L113" s="20" t="str">
        <f>IF(C113&lt;&gt;DART_MX8MM!C113,DART_MX8MM!C113,"")</f>
        <v/>
      </c>
    </row>
    <row r="114" spans="1:12" x14ac:dyDescent="0.25">
      <c r="A114" s="24" t="s">
        <v>5</v>
      </c>
      <c r="B114" s="34">
        <v>23</v>
      </c>
      <c r="C114" s="8" t="s">
        <v>24</v>
      </c>
      <c r="D114" s="8" t="s">
        <v>24</v>
      </c>
      <c r="E114" s="8" t="s">
        <v>392</v>
      </c>
      <c r="F114" s="8"/>
      <c r="G114" s="20"/>
      <c r="H114" s="8"/>
      <c r="J114" s="41" t="str">
        <f t="shared" si="2"/>
        <v/>
      </c>
      <c r="K114" s="20" t="str">
        <f>IF(C114&lt;&gt;DART_MX8M!C114,DART_MX8M!C114,"")</f>
        <v/>
      </c>
      <c r="L114" s="20" t="str">
        <f>IF(C114&lt;&gt;DART_MX8MM!C114,DART_MX8MM!C114,"")</f>
        <v/>
      </c>
    </row>
    <row r="115" spans="1:12" ht="30" x14ac:dyDescent="0.25">
      <c r="A115" s="24" t="s">
        <v>5</v>
      </c>
      <c r="B115" s="34">
        <v>24</v>
      </c>
      <c r="C115" s="8" t="s">
        <v>264</v>
      </c>
      <c r="D115" s="8" t="s">
        <v>610</v>
      </c>
      <c r="E115" s="8" t="s">
        <v>316</v>
      </c>
      <c r="F115" s="8"/>
      <c r="G115" s="20" t="s">
        <v>679</v>
      </c>
      <c r="H115" s="10" t="s">
        <v>701</v>
      </c>
      <c r="J115" s="41" t="str">
        <f t="shared" si="2"/>
        <v/>
      </c>
      <c r="K115" s="20" t="str">
        <f>IF(C115&lt;&gt;DART_MX8M!C115,DART_MX8M!C115,"")</f>
        <v/>
      </c>
      <c r="L115" s="20" t="str">
        <f>IF(C115&lt;&gt;DART_MX8MM!C115,DART_MX8MM!C115,"")</f>
        <v/>
      </c>
    </row>
    <row r="116" spans="1:12" x14ac:dyDescent="0.25">
      <c r="A116" s="24" t="s">
        <v>5</v>
      </c>
      <c r="B116" s="34">
        <v>25</v>
      </c>
      <c r="C116" s="8" t="s">
        <v>454</v>
      </c>
      <c r="D116" s="8" t="s">
        <v>454</v>
      </c>
      <c r="E116" s="8" t="s">
        <v>392</v>
      </c>
      <c r="F116" s="8"/>
      <c r="G116" s="20"/>
      <c r="H116" s="8"/>
      <c r="J116" s="41" t="str">
        <f t="shared" si="2"/>
        <v/>
      </c>
      <c r="K116" s="20" t="str">
        <f>IF(C116&lt;&gt;DART_MX8M!C116,DART_MX8M!C116,"")</f>
        <v>HDMI_AUX_P</v>
      </c>
      <c r="L116" s="20" t="str">
        <f>IF(C116&lt;&gt;DART_MX8MM!C116,DART_MX8MM!C116,"")</f>
        <v>NC</v>
      </c>
    </row>
    <row r="117" spans="1:12" ht="30" x14ac:dyDescent="0.25">
      <c r="A117" s="24" t="s">
        <v>5</v>
      </c>
      <c r="B117" s="34">
        <v>26</v>
      </c>
      <c r="C117" s="8" t="s">
        <v>265</v>
      </c>
      <c r="D117" s="8" t="s">
        <v>611</v>
      </c>
      <c r="E117" s="8" t="s">
        <v>455</v>
      </c>
      <c r="F117" s="8"/>
      <c r="G117" s="20" t="s">
        <v>679</v>
      </c>
      <c r="H117" s="10" t="s">
        <v>701</v>
      </c>
      <c r="J117" s="41" t="str">
        <f t="shared" si="2"/>
        <v/>
      </c>
      <c r="K117" s="20" t="str">
        <f>IF(C117&lt;&gt;DART_MX8M!C117,DART_MX8M!C117,"")</f>
        <v/>
      </c>
      <c r="L117" s="20" t="str">
        <f>IF(C117&lt;&gt;DART_MX8MM!C117,DART_MX8MM!C117,"")</f>
        <v/>
      </c>
    </row>
    <row r="118" spans="1:12" x14ac:dyDescent="0.25">
      <c r="A118" s="24" t="s">
        <v>5</v>
      </c>
      <c r="B118" s="34">
        <v>27</v>
      </c>
      <c r="C118" s="8" t="s">
        <v>456</v>
      </c>
      <c r="D118" s="8" t="s">
        <v>456</v>
      </c>
      <c r="E118" s="8"/>
      <c r="F118" s="8"/>
      <c r="G118" s="20"/>
      <c r="H118" s="8"/>
      <c r="J118" s="41" t="str">
        <f t="shared" si="2"/>
        <v/>
      </c>
      <c r="K118" s="20" t="str">
        <f>IF(C118&lt;&gt;DART_MX8M!C118,DART_MX8M!C118,"")</f>
        <v>HDMI_AUX_N</v>
      </c>
      <c r="L118" s="20" t="str">
        <f>IF(C118&lt;&gt;DART_MX8MM!C118,DART_MX8MM!C118,"")</f>
        <v>NC</v>
      </c>
    </row>
    <row r="119" spans="1:12" ht="30" x14ac:dyDescent="0.25">
      <c r="A119" s="24" t="s">
        <v>5</v>
      </c>
      <c r="B119" s="34">
        <v>28</v>
      </c>
      <c r="C119" s="8" t="s">
        <v>266</v>
      </c>
      <c r="D119" s="8" t="s">
        <v>766</v>
      </c>
      <c r="E119" s="8"/>
      <c r="F119" s="8"/>
      <c r="G119" s="20"/>
      <c r="H119" s="10" t="s">
        <v>718</v>
      </c>
      <c r="J119" s="41" t="str">
        <f t="shared" si="2"/>
        <v/>
      </c>
      <c r="K119" s="20" t="str">
        <f>IF(C119&lt;&gt;DART_MX8M!C119,DART_MX8M!C119,"")</f>
        <v/>
      </c>
      <c r="L119" s="20" t="str">
        <f>IF(C119&lt;&gt;DART_MX8MM!C119,DART_MX8MM!C119,"")</f>
        <v/>
      </c>
    </row>
    <row r="120" spans="1:12" x14ac:dyDescent="0.25">
      <c r="A120" s="24" t="s">
        <v>5</v>
      </c>
      <c r="B120" s="34">
        <v>29</v>
      </c>
      <c r="C120" s="8" t="s">
        <v>457</v>
      </c>
      <c r="D120" s="8" t="s">
        <v>457</v>
      </c>
      <c r="E120" s="8"/>
      <c r="F120" s="8"/>
      <c r="G120" s="20"/>
      <c r="H120" s="8" t="s">
        <v>767</v>
      </c>
      <c r="J120" s="41" t="str">
        <f t="shared" si="2"/>
        <v/>
      </c>
      <c r="K120" s="20"/>
      <c r="L120" s="20" t="str">
        <f>IF(C120&lt;&gt;DART_MX8MM!C120,DART_MX8MM!C120,"")</f>
        <v>NC</v>
      </c>
    </row>
    <row r="121" spans="1:12" x14ac:dyDescent="0.25">
      <c r="A121" s="24" t="s">
        <v>5</v>
      </c>
      <c r="B121" s="34">
        <v>30</v>
      </c>
      <c r="C121" s="8" t="s">
        <v>267</v>
      </c>
      <c r="D121" s="8" t="s">
        <v>612</v>
      </c>
      <c r="E121" s="8"/>
      <c r="F121" s="8"/>
      <c r="G121" s="20"/>
      <c r="H121" s="8"/>
      <c r="J121" s="41" t="str">
        <f t="shared" si="2"/>
        <v/>
      </c>
      <c r="K121" s="20" t="str">
        <f>IF(C121&lt;&gt;DART_MX8M!C121,DART_MX8M!C121,"")</f>
        <v/>
      </c>
      <c r="L121" s="20" t="str">
        <f>IF(C121&lt;&gt;DART_MX8MM!C121,DART_MX8MM!C121,"")</f>
        <v/>
      </c>
    </row>
    <row r="122" spans="1:12" x14ac:dyDescent="0.25">
      <c r="A122" s="24" t="s">
        <v>5</v>
      </c>
      <c r="B122" s="34">
        <v>31</v>
      </c>
      <c r="C122" s="8" t="s">
        <v>458</v>
      </c>
      <c r="D122" s="8" t="s">
        <v>458</v>
      </c>
      <c r="E122" s="8"/>
      <c r="F122" s="8"/>
      <c r="G122" s="20"/>
      <c r="H122" s="8" t="s">
        <v>767</v>
      </c>
      <c r="J122" s="41" t="str">
        <f t="shared" si="2"/>
        <v/>
      </c>
      <c r="K122" s="20"/>
      <c r="L122" s="20" t="str">
        <f>IF(C122&lt;&gt;DART_MX8MM!C122,DART_MX8MM!C122,"")</f>
        <v>NC</v>
      </c>
    </row>
    <row r="123" spans="1:12" x14ac:dyDescent="0.25">
      <c r="A123" s="24" t="s">
        <v>5</v>
      </c>
      <c r="B123" s="34">
        <v>32</v>
      </c>
      <c r="C123" s="8" t="s">
        <v>268</v>
      </c>
      <c r="D123" s="8" t="s">
        <v>613</v>
      </c>
      <c r="E123" s="8"/>
      <c r="F123" s="8"/>
      <c r="G123" s="20"/>
      <c r="H123" s="8"/>
      <c r="J123" s="41" t="str">
        <f t="shared" si="2"/>
        <v/>
      </c>
      <c r="K123" s="20" t="str">
        <f>IF(C123&lt;&gt;DART_MX8M!C123,DART_MX8M!C123,"")</f>
        <v/>
      </c>
      <c r="L123" s="20" t="str">
        <f>IF(C123&lt;&gt;DART_MX8MM!C123,DART_MX8MM!C123,"")</f>
        <v/>
      </c>
    </row>
    <row r="124" spans="1:12" x14ac:dyDescent="0.25">
      <c r="A124" s="24" t="s">
        <v>5</v>
      </c>
      <c r="B124" s="34">
        <v>33</v>
      </c>
      <c r="C124" s="8" t="s">
        <v>459</v>
      </c>
      <c r="D124" s="8" t="s">
        <v>459</v>
      </c>
      <c r="E124" s="8"/>
      <c r="F124" s="8"/>
      <c r="G124" s="20"/>
      <c r="H124" s="8" t="s">
        <v>767</v>
      </c>
      <c r="J124" s="41" t="str">
        <f t="shared" si="2"/>
        <v/>
      </c>
      <c r="K124" s="20"/>
      <c r="L124" s="20" t="str">
        <f>IF(C124&lt;&gt;DART_MX8MM!C124,DART_MX8MM!C124,"")</f>
        <v>NC</v>
      </c>
    </row>
    <row r="125" spans="1:12" ht="30" x14ac:dyDescent="0.25">
      <c r="A125" s="24" t="s">
        <v>5</v>
      </c>
      <c r="B125" s="34">
        <v>34</v>
      </c>
      <c r="C125" s="8" t="s">
        <v>269</v>
      </c>
      <c r="D125" s="8" t="s">
        <v>614</v>
      </c>
      <c r="E125" s="8"/>
      <c r="F125" s="8"/>
      <c r="G125" s="20"/>
      <c r="H125" s="10" t="s">
        <v>769</v>
      </c>
      <c r="J125" s="41" t="str">
        <f t="shared" si="2"/>
        <v>SAI1_TXD0</v>
      </c>
      <c r="K125" s="20" t="str">
        <f>IF(C125&lt;&gt;DART_MX8M!C125,DART_MX8M!C125,"")</f>
        <v/>
      </c>
      <c r="L125" s="20" t="str">
        <f>IF(C125&lt;&gt;DART_MX8MM!C125,DART_MX8MM!C125,"")</f>
        <v/>
      </c>
    </row>
    <row r="126" spans="1:12" x14ac:dyDescent="0.25">
      <c r="A126" s="24" t="s">
        <v>5</v>
      </c>
      <c r="B126" s="34">
        <v>35</v>
      </c>
      <c r="C126" s="8" t="s">
        <v>460</v>
      </c>
      <c r="D126" s="8" t="s">
        <v>460</v>
      </c>
      <c r="E126" s="8"/>
      <c r="F126" s="8"/>
      <c r="G126" s="20"/>
      <c r="H126" s="8" t="s">
        <v>767</v>
      </c>
      <c r="J126" s="41" t="str">
        <f t="shared" si="2"/>
        <v/>
      </c>
      <c r="K126" s="20"/>
      <c r="L126" s="20" t="str">
        <f>IF(C126&lt;&gt;DART_MX8MM!C126,DART_MX8MM!C126,"")</f>
        <v>NC</v>
      </c>
    </row>
    <row r="127" spans="1:12" ht="30" x14ac:dyDescent="0.25">
      <c r="A127" s="24" t="s">
        <v>5</v>
      </c>
      <c r="B127" s="34">
        <v>36</v>
      </c>
      <c r="C127" s="8" t="s">
        <v>270</v>
      </c>
      <c r="D127" s="8" t="s">
        <v>615</v>
      </c>
      <c r="E127" s="8"/>
      <c r="F127" s="8"/>
      <c r="G127" s="20"/>
      <c r="H127" s="10" t="s">
        <v>769</v>
      </c>
      <c r="J127" s="41" t="str">
        <f t="shared" si="2"/>
        <v>SAI1_TXD2</v>
      </c>
      <c r="K127" s="20" t="str">
        <f>IF(C127&lt;&gt;DART_MX8M!C127,DART_MX8M!C127,"")</f>
        <v/>
      </c>
      <c r="L127" s="20" t="str">
        <f>IF(C127&lt;&gt;DART_MX8MM!C127,DART_MX8MM!C127,"")</f>
        <v/>
      </c>
    </row>
    <row r="128" spans="1:12" x14ac:dyDescent="0.25">
      <c r="A128" s="24" t="s">
        <v>5</v>
      </c>
      <c r="B128" s="34">
        <v>37</v>
      </c>
      <c r="C128" s="8" t="s">
        <v>394</v>
      </c>
      <c r="D128" s="8" t="s">
        <v>394</v>
      </c>
      <c r="E128" s="8"/>
      <c r="F128" s="8"/>
      <c r="G128" s="20"/>
      <c r="H128" s="8"/>
      <c r="J128" s="41" t="str">
        <f t="shared" si="2"/>
        <v/>
      </c>
      <c r="K128" s="20" t="str">
        <f>IF(C128&lt;&gt;DART_MX8M!C128,DART_MX8M!C128,"")</f>
        <v>HDMI_REFCLK_N</v>
      </c>
      <c r="L128" s="20" t="str">
        <f>IF(C128&lt;&gt;DART_MX8MM!C128,DART_MX8MM!C128,"")</f>
        <v/>
      </c>
    </row>
    <row r="129" spans="1:12" ht="30" x14ac:dyDescent="0.25">
      <c r="A129" s="24" t="s">
        <v>5</v>
      </c>
      <c r="B129" s="34">
        <v>38</v>
      </c>
      <c r="C129" s="8" t="s">
        <v>271</v>
      </c>
      <c r="D129" s="8" t="s">
        <v>616</v>
      </c>
      <c r="E129" s="8"/>
      <c r="F129" s="8"/>
      <c r="G129" s="20"/>
      <c r="H129" s="10" t="s">
        <v>769</v>
      </c>
      <c r="J129" s="41" t="str">
        <f t="shared" si="2"/>
        <v>SAI1_TXD4</v>
      </c>
      <c r="K129" s="20" t="str">
        <f>IF(C129&lt;&gt;DART_MX8M!C129,DART_MX8M!C129,"")</f>
        <v/>
      </c>
      <c r="L129" s="20" t="str">
        <f>IF(C129&lt;&gt;DART_MX8MM!C129,DART_MX8MM!C129,"")</f>
        <v/>
      </c>
    </row>
    <row r="130" spans="1:12" x14ac:dyDescent="0.25">
      <c r="A130" s="24" t="s">
        <v>5</v>
      </c>
      <c r="B130" s="34">
        <v>39</v>
      </c>
      <c r="C130" s="8" t="s">
        <v>394</v>
      </c>
      <c r="D130" s="8" t="s">
        <v>394</v>
      </c>
      <c r="E130" s="8"/>
      <c r="F130" s="8"/>
      <c r="G130" s="20"/>
      <c r="H130" s="8"/>
      <c r="J130" s="41" t="str">
        <f t="shared" ref="J130:J193" si="3">IFERROR(MID(D130,SEARCH($J$1,D130,1),IFERROR(SEARCH("/",D130,SEARCH($J$1,D130,1)),LEN(D130)+1)-SEARCH($J$1,D130,1)),"")</f>
        <v/>
      </c>
      <c r="K130" s="20" t="str">
        <f>IF(C130&lt;&gt;DART_MX8M!C130,DART_MX8M!C130,"")</f>
        <v>HDMI_REFCLK_P</v>
      </c>
      <c r="L130" s="20" t="str">
        <f>IF(C130&lt;&gt;DART_MX8MM!C130,DART_MX8MM!C130,"")</f>
        <v/>
      </c>
    </row>
    <row r="131" spans="1:12" ht="30" x14ac:dyDescent="0.25">
      <c r="A131" s="24" t="s">
        <v>5</v>
      </c>
      <c r="B131" s="34">
        <v>40</v>
      </c>
      <c r="C131" s="8" t="s">
        <v>272</v>
      </c>
      <c r="D131" s="8" t="s">
        <v>617</v>
      </c>
      <c r="E131" s="8"/>
      <c r="F131" s="8"/>
      <c r="G131" s="20"/>
      <c r="H131" s="10" t="s">
        <v>769</v>
      </c>
      <c r="J131" s="41" t="str">
        <f t="shared" si="3"/>
        <v>SAI1_TXD1</v>
      </c>
      <c r="K131" s="20" t="str">
        <f>IF(C131&lt;&gt;DART_MX8M!C131,DART_MX8M!C131,"")</f>
        <v/>
      </c>
      <c r="L131" s="20" t="str">
        <f>IF(C131&lt;&gt;DART_MX8MM!C131,DART_MX8MM!C131,"")</f>
        <v/>
      </c>
    </row>
    <row r="132" spans="1:12" ht="60" x14ac:dyDescent="0.25">
      <c r="A132" s="24" t="s">
        <v>5</v>
      </c>
      <c r="B132" s="34">
        <v>41</v>
      </c>
      <c r="C132" s="8" t="s">
        <v>461</v>
      </c>
      <c r="D132" s="8" t="s">
        <v>461</v>
      </c>
      <c r="E132" s="8"/>
      <c r="F132" s="8"/>
      <c r="G132" s="20"/>
      <c r="H132" s="10" t="s">
        <v>768</v>
      </c>
      <c r="J132" s="41" t="str">
        <f t="shared" si="3"/>
        <v>SAI1_SAI5</v>
      </c>
      <c r="K132" s="20" t="str">
        <f>IF(C132&lt;&gt;DART_MX8M!C132,DART_MX8M!C132,"")</f>
        <v>VDD_PHY_1V8</v>
      </c>
      <c r="L132" s="20" t="str">
        <f>IF(C132&lt;&gt;DART_MX8MM!C132,DART_MX8MM!C132,"")</f>
        <v>NC</v>
      </c>
    </row>
    <row r="133" spans="1:12" ht="30" x14ac:dyDescent="0.25">
      <c r="A133" s="24" t="s">
        <v>5</v>
      </c>
      <c r="B133" s="34">
        <v>42</v>
      </c>
      <c r="C133" s="8" t="s">
        <v>273</v>
      </c>
      <c r="D133" s="8" t="s">
        <v>618</v>
      </c>
      <c r="E133" s="8"/>
      <c r="F133" s="8"/>
      <c r="G133" s="20"/>
      <c r="H133" s="10" t="s">
        <v>769</v>
      </c>
      <c r="J133" s="41" t="str">
        <f t="shared" si="3"/>
        <v>SAI1_TXD3</v>
      </c>
      <c r="K133" s="20" t="str">
        <f>IF(C133&lt;&gt;DART_MX8M!C133,DART_MX8M!C133,"")</f>
        <v/>
      </c>
      <c r="L133" s="20" t="str">
        <f>IF(C133&lt;&gt;DART_MX8MM!C133,DART_MX8MM!C133,"")</f>
        <v/>
      </c>
    </row>
    <row r="134" spans="1:12" x14ac:dyDescent="0.25">
      <c r="A134" s="24" t="s">
        <v>5</v>
      </c>
      <c r="B134" s="34">
        <v>43</v>
      </c>
      <c r="C134" s="8" t="s">
        <v>462</v>
      </c>
      <c r="D134" s="8" t="s">
        <v>462</v>
      </c>
      <c r="E134" s="8"/>
      <c r="F134" s="8"/>
      <c r="G134" s="20"/>
      <c r="H134" s="8" t="s">
        <v>767</v>
      </c>
      <c r="J134" s="41" t="str">
        <f t="shared" si="3"/>
        <v/>
      </c>
      <c r="K134" s="20"/>
      <c r="L134" s="20" t="str">
        <f>IF(C134&lt;&gt;DART_MX8MM!C134,DART_MX8MM!C134,"")</f>
        <v>NC</v>
      </c>
    </row>
    <row r="135" spans="1:12" ht="30" x14ac:dyDescent="0.25">
      <c r="A135" s="24" t="s">
        <v>5</v>
      </c>
      <c r="B135" s="34">
        <v>44</v>
      </c>
      <c r="C135" s="8" t="s">
        <v>274</v>
      </c>
      <c r="D135" s="8" t="s">
        <v>619</v>
      </c>
      <c r="E135" s="8"/>
      <c r="F135" s="8"/>
      <c r="G135" s="20"/>
      <c r="H135" s="10" t="s">
        <v>769</v>
      </c>
      <c r="J135" s="41" t="str">
        <f t="shared" si="3"/>
        <v>SAI1_TXD5</v>
      </c>
      <c r="K135" s="20" t="str">
        <f>IF(C135&lt;&gt;DART_MX8M!C135,DART_MX8M!C135,"")</f>
        <v/>
      </c>
      <c r="L135" s="20" t="str">
        <f>IF(C135&lt;&gt;DART_MX8MM!C135,DART_MX8MM!C135,"")</f>
        <v/>
      </c>
    </row>
    <row r="136" spans="1:12" x14ac:dyDescent="0.25">
      <c r="A136" s="24" t="s">
        <v>5</v>
      </c>
      <c r="B136" s="34">
        <v>45</v>
      </c>
      <c r="C136" s="8" t="s">
        <v>463</v>
      </c>
      <c r="D136" s="8" t="s">
        <v>463</v>
      </c>
      <c r="E136" s="8"/>
      <c r="F136" s="8"/>
      <c r="G136" s="20"/>
      <c r="H136" s="8" t="s">
        <v>767</v>
      </c>
      <c r="J136" s="41" t="str">
        <f t="shared" si="3"/>
        <v/>
      </c>
      <c r="K136" s="20"/>
      <c r="L136" s="20" t="str">
        <f>IF(C136&lt;&gt;DART_MX8MM!C136,DART_MX8MM!C136,"")</f>
        <v>NC</v>
      </c>
    </row>
    <row r="137" spans="1:12" ht="30" x14ac:dyDescent="0.25">
      <c r="A137" s="24" t="s">
        <v>5</v>
      </c>
      <c r="B137" s="34">
        <v>46</v>
      </c>
      <c r="C137" s="8" t="s">
        <v>275</v>
      </c>
      <c r="D137" s="8" t="s">
        <v>620</v>
      </c>
      <c r="E137" s="8"/>
      <c r="F137" s="8"/>
      <c r="G137" s="20"/>
      <c r="H137" s="10" t="s">
        <v>769</v>
      </c>
      <c r="J137" s="41" t="str">
        <f t="shared" si="3"/>
        <v>SAI1_TXC</v>
      </c>
      <c r="K137" s="20" t="str">
        <f>IF(C137&lt;&gt;DART_MX8M!C137,DART_MX8M!C137,"")</f>
        <v/>
      </c>
      <c r="L137" s="20" t="str">
        <f>IF(C137&lt;&gt;DART_MX8MM!C137,DART_MX8MM!C137,"")</f>
        <v/>
      </c>
    </row>
    <row r="138" spans="1:12" x14ac:dyDescent="0.25">
      <c r="A138" s="24" t="s">
        <v>5</v>
      </c>
      <c r="B138" s="34">
        <v>47</v>
      </c>
      <c r="C138" s="8" t="s">
        <v>24</v>
      </c>
      <c r="D138" s="8" t="s">
        <v>24</v>
      </c>
      <c r="E138" s="8"/>
      <c r="F138" s="8"/>
      <c r="G138" s="20"/>
      <c r="H138" s="8"/>
      <c r="J138" s="41" t="str">
        <f t="shared" si="3"/>
        <v/>
      </c>
      <c r="K138" s="20" t="str">
        <f>IF(C138&lt;&gt;DART_MX8M!C138,DART_MX8M!C138,"")</f>
        <v/>
      </c>
      <c r="L138" s="20" t="str">
        <f>IF(C138&lt;&gt;DART_MX8MM!C138,DART_MX8MM!C138,"")</f>
        <v/>
      </c>
    </row>
    <row r="139" spans="1:12" x14ac:dyDescent="0.25">
      <c r="A139" s="24" t="s">
        <v>5</v>
      </c>
      <c r="B139" s="34">
        <v>48</v>
      </c>
      <c r="C139" s="8" t="s">
        <v>276</v>
      </c>
      <c r="D139" s="8" t="s">
        <v>621</v>
      </c>
      <c r="E139" s="8"/>
      <c r="F139" s="8"/>
      <c r="G139" s="20"/>
      <c r="H139" s="8"/>
      <c r="J139" s="41" t="str">
        <f t="shared" si="3"/>
        <v/>
      </c>
      <c r="K139" s="20" t="str">
        <f>IF(C139&lt;&gt;DART_MX8M!C139,DART_MX8M!C139,"")</f>
        <v/>
      </c>
      <c r="L139" s="20" t="str">
        <f>IF(C139&lt;&gt;DART_MX8MM!C139,DART_MX8MM!C139,"")</f>
        <v/>
      </c>
    </row>
    <row r="140" spans="1:12" x14ac:dyDescent="0.25">
      <c r="A140" s="24" t="s">
        <v>5</v>
      </c>
      <c r="B140" s="34">
        <v>49</v>
      </c>
      <c r="C140" s="8" t="s">
        <v>464</v>
      </c>
      <c r="D140" s="8" t="s">
        <v>464</v>
      </c>
      <c r="E140" s="8"/>
      <c r="F140" s="8"/>
      <c r="G140" s="20"/>
      <c r="H140" s="8" t="s">
        <v>767</v>
      </c>
      <c r="J140" s="41" t="str">
        <f t="shared" si="3"/>
        <v/>
      </c>
      <c r="K140" s="20"/>
      <c r="L140" s="20" t="str">
        <f>IF(C140&lt;&gt;DART_MX8MM!C140,DART_MX8MM!C140,"")</f>
        <v>NC</v>
      </c>
    </row>
    <row r="141" spans="1:12" x14ac:dyDescent="0.25">
      <c r="A141" s="24" t="s">
        <v>5</v>
      </c>
      <c r="B141" s="34">
        <v>50</v>
      </c>
      <c r="C141" s="8" t="s">
        <v>277</v>
      </c>
      <c r="D141" s="8" t="s">
        <v>622</v>
      </c>
      <c r="E141" s="8"/>
      <c r="F141" s="8"/>
      <c r="G141" s="20"/>
      <c r="H141" s="8"/>
      <c r="J141" s="41" t="str">
        <f t="shared" si="3"/>
        <v/>
      </c>
      <c r="K141" s="20" t="str">
        <f>IF(C141&lt;&gt;DART_MX8M!C141,DART_MX8M!C141,"")</f>
        <v/>
      </c>
      <c r="L141" s="20" t="str">
        <f>IF(C141&lt;&gt;DART_MX8MM!C141,DART_MX8MM!C141,"")</f>
        <v/>
      </c>
    </row>
    <row r="142" spans="1:12" x14ac:dyDescent="0.25">
      <c r="A142" s="24" t="s">
        <v>5</v>
      </c>
      <c r="B142" s="34">
        <v>51</v>
      </c>
      <c r="C142" s="8" t="s">
        <v>465</v>
      </c>
      <c r="D142" s="8" t="s">
        <v>465</v>
      </c>
      <c r="E142" s="8"/>
      <c r="F142" s="8"/>
      <c r="G142" s="20"/>
      <c r="H142" s="8" t="s">
        <v>767</v>
      </c>
      <c r="J142" s="41" t="str">
        <f t="shared" si="3"/>
        <v/>
      </c>
      <c r="K142" s="20"/>
      <c r="L142" s="20" t="str">
        <f>IF(C142&lt;&gt;DART_MX8MM!C142,DART_MX8MM!C142,"")</f>
        <v>NC</v>
      </c>
    </row>
    <row r="143" spans="1:12" x14ac:dyDescent="0.25">
      <c r="A143" s="24" t="s">
        <v>5</v>
      </c>
      <c r="B143" s="34">
        <v>52</v>
      </c>
      <c r="C143" s="8" t="s">
        <v>278</v>
      </c>
      <c r="D143" s="8" t="s">
        <v>623</v>
      </c>
      <c r="E143" s="8"/>
      <c r="F143" s="8"/>
      <c r="G143" s="20"/>
      <c r="H143" s="8"/>
      <c r="J143" s="41" t="str">
        <f t="shared" si="3"/>
        <v/>
      </c>
      <c r="K143" s="20" t="str">
        <f>IF(C143&lt;&gt;DART_MX8M!C143,DART_MX8M!C143,"")</f>
        <v/>
      </c>
      <c r="L143" s="20" t="str">
        <f>IF(C143&lt;&gt;DART_MX8MM!C143,DART_MX8MM!C143,"")</f>
        <v/>
      </c>
    </row>
    <row r="144" spans="1:12" x14ac:dyDescent="0.25">
      <c r="A144" s="24" t="s">
        <v>5</v>
      </c>
      <c r="B144" s="34">
        <v>53</v>
      </c>
      <c r="C144" s="8" t="s">
        <v>24</v>
      </c>
      <c r="D144" s="8" t="s">
        <v>24</v>
      </c>
      <c r="E144" s="8"/>
      <c r="F144" s="8"/>
      <c r="G144" s="20"/>
      <c r="H144" s="8"/>
      <c r="J144" s="41" t="str">
        <f t="shared" si="3"/>
        <v/>
      </c>
      <c r="K144" s="20" t="str">
        <f>IF(C144&lt;&gt;DART_MX8M!C144,DART_MX8M!C144,"")</f>
        <v/>
      </c>
      <c r="L144" s="20" t="str">
        <f>IF(C144&lt;&gt;DART_MX8MM!C144,DART_MX8MM!C144,"")</f>
        <v/>
      </c>
    </row>
    <row r="145" spans="1:12" x14ac:dyDescent="0.25">
      <c r="A145" s="24" t="s">
        <v>5</v>
      </c>
      <c r="B145" s="34">
        <v>54</v>
      </c>
      <c r="C145" s="8" t="s">
        <v>279</v>
      </c>
      <c r="D145" s="8" t="s">
        <v>624</v>
      </c>
      <c r="E145" s="8"/>
      <c r="F145" s="8"/>
      <c r="G145" s="20"/>
      <c r="H145" s="8"/>
      <c r="J145" s="41" t="str">
        <f t="shared" si="3"/>
        <v/>
      </c>
      <c r="K145" s="20" t="str">
        <f>IF(C145&lt;&gt;DART_MX8M!C145,DART_MX8M!C145,"")</f>
        <v/>
      </c>
      <c r="L145" s="20" t="str">
        <f>IF(C145&lt;&gt;DART_MX8MM!C145,DART_MX8MM!C145,"")</f>
        <v/>
      </c>
    </row>
    <row r="146" spans="1:12" ht="30" x14ac:dyDescent="0.25">
      <c r="A146" s="24" t="s">
        <v>5</v>
      </c>
      <c r="B146" s="34">
        <v>55</v>
      </c>
      <c r="C146" s="8" t="s">
        <v>280</v>
      </c>
      <c r="D146" s="8" t="s">
        <v>1353</v>
      </c>
      <c r="E146" s="8"/>
      <c r="F146" s="8"/>
      <c r="G146" s="20"/>
      <c r="H146" s="10" t="s">
        <v>769</v>
      </c>
      <c r="J146" s="41" t="str">
        <f t="shared" si="3"/>
        <v>SAI1_RXFS</v>
      </c>
      <c r="K146" s="20" t="str">
        <f>IF(C146&lt;&gt;DART_MX8M!C146,DART_MX8M!C146,"")</f>
        <v/>
      </c>
      <c r="L146" s="20" t="str">
        <f>IF(C146&lt;&gt;DART_MX8MM!C146,DART_MX8MM!C146,"")</f>
        <v/>
      </c>
    </row>
    <row r="147" spans="1:12" x14ac:dyDescent="0.25">
      <c r="A147" s="24" t="s">
        <v>5</v>
      </c>
      <c r="B147" s="34">
        <v>56</v>
      </c>
      <c r="C147" s="8" t="s">
        <v>281</v>
      </c>
      <c r="D147" s="8" t="s">
        <v>625</v>
      </c>
      <c r="E147" s="8"/>
      <c r="F147" s="8"/>
      <c r="G147" s="20"/>
      <c r="H147" s="8"/>
      <c r="J147" s="41" t="str">
        <f t="shared" si="3"/>
        <v/>
      </c>
      <c r="K147" s="20" t="str">
        <f>IF(C147&lt;&gt;DART_MX8M!C147,DART_MX8M!C147,"")</f>
        <v/>
      </c>
      <c r="L147" s="20" t="str">
        <f>IF(C147&lt;&gt;DART_MX8MM!C147,DART_MX8MM!C147,"")</f>
        <v/>
      </c>
    </row>
    <row r="148" spans="1:12" ht="30" x14ac:dyDescent="0.25">
      <c r="A148" s="24" t="s">
        <v>5</v>
      </c>
      <c r="B148" s="34">
        <v>57</v>
      </c>
      <c r="C148" s="8" t="s">
        <v>282</v>
      </c>
      <c r="D148" s="8" t="s">
        <v>1354</v>
      </c>
      <c r="E148" s="8"/>
      <c r="F148" s="8"/>
      <c r="G148" s="20"/>
      <c r="H148" s="10" t="s">
        <v>769</v>
      </c>
      <c r="J148" s="41" t="str">
        <f t="shared" si="3"/>
        <v>SAI1_RXC</v>
      </c>
      <c r="K148" s="20" t="str">
        <f>IF(C148&lt;&gt;DART_MX8M!C148,DART_MX8M!C148,"")</f>
        <v/>
      </c>
      <c r="L148" s="20" t="str">
        <f>IF(C148&lt;&gt;DART_MX8MM!C148,DART_MX8MM!C148,"")</f>
        <v/>
      </c>
    </row>
    <row r="149" spans="1:12" x14ac:dyDescent="0.25">
      <c r="A149" s="24" t="s">
        <v>5</v>
      </c>
      <c r="B149" s="34">
        <v>58</v>
      </c>
      <c r="C149" s="8" t="s">
        <v>283</v>
      </c>
      <c r="D149" s="8" t="s">
        <v>626</v>
      </c>
      <c r="E149" s="8"/>
      <c r="F149" s="8"/>
      <c r="G149" s="20"/>
      <c r="H149" s="8"/>
      <c r="J149" s="41" t="str">
        <f t="shared" si="3"/>
        <v/>
      </c>
      <c r="K149" s="20" t="str">
        <f>IF(C149&lt;&gt;DART_MX8M!C149,DART_MX8M!C149,"")</f>
        <v/>
      </c>
      <c r="L149" s="20" t="str">
        <f>IF(C149&lt;&gt;DART_MX8MM!C149,DART_MX8MM!C149,"")</f>
        <v/>
      </c>
    </row>
    <row r="150" spans="1:12" ht="30" x14ac:dyDescent="0.25">
      <c r="A150" s="24" t="s">
        <v>5</v>
      </c>
      <c r="B150" s="34">
        <v>59</v>
      </c>
      <c r="C150" s="8" t="s">
        <v>284</v>
      </c>
      <c r="D150" s="8" t="s">
        <v>1355</v>
      </c>
      <c r="E150" s="8"/>
      <c r="F150" s="8"/>
      <c r="G150" s="20"/>
      <c r="H150" s="10" t="s">
        <v>769</v>
      </c>
      <c r="J150" s="41" t="str">
        <f t="shared" si="3"/>
        <v>SAI1_RXD1</v>
      </c>
      <c r="K150" s="20" t="str">
        <f>IF(C150&lt;&gt;DART_MX8M!C150,DART_MX8M!C150,"")</f>
        <v/>
      </c>
      <c r="L150" s="20" t="str">
        <f>IF(C150&lt;&gt;DART_MX8MM!C150,DART_MX8MM!C150,"")</f>
        <v/>
      </c>
    </row>
    <row r="151" spans="1:12" x14ac:dyDescent="0.25">
      <c r="A151" s="24" t="s">
        <v>5</v>
      </c>
      <c r="B151" s="34">
        <v>60</v>
      </c>
      <c r="C151" s="8" t="s">
        <v>285</v>
      </c>
      <c r="D151" s="8" t="s">
        <v>627</v>
      </c>
      <c r="E151" s="8" t="s">
        <v>392</v>
      </c>
      <c r="F151" s="8"/>
      <c r="G151" s="20"/>
      <c r="H151" s="8"/>
      <c r="J151" s="41" t="str">
        <f t="shared" si="3"/>
        <v/>
      </c>
      <c r="K151" s="20" t="str">
        <f>IF(C151&lt;&gt;DART_MX8M!C151,DART_MX8M!C151,"")</f>
        <v/>
      </c>
      <c r="L151" s="20" t="str">
        <f>IF(C151&lt;&gt;DART_MX8MM!C151,DART_MX8MM!C151,"")</f>
        <v/>
      </c>
    </row>
    <row r="152" spans="1:12" ht="30" x14ac:dyDescent="0.25">
      <c r="A152" s="24" t="s">
        <v>5</v>
      </c>
      <c r="B152" s="34">
        <v>61</v>
      </c>
      <c r="C152" s="8" t="s">
        <v>286</v>
      </c>
      <c r="D152" s="8" t="s">
        <v>1356</v>
      </c>
      <c r="E152" s="8"/>
      <c r="F152" s="8"/>
      <c r="G152" s="20"/>
      <c r="H152" s="10" t="s">
        <v>769</v>
      </c>
      <c r="J152" s="41" t="str">
        <f t="shared" si="3"/>
        <v>SAI1_RXD0</v>
      </c>
      <c r="K152" s="20" t="str">
        <f>IF(C152&lt;&gt;DART_MX8M!C152,DART_MX8M!C152,"")</f>
        <v/>
      </c>
      <c r="L152" s="20" t="str">
        <f>IF(C152&lt;&gt;DART_MX8MM!C152,DART_MX8MM!C152,"")</f>
        <v/>
      </c>
    </row>
    <row r="153" spans="1:12" ht="30" x14ac:dyDescent="0.25">
      <c r="A153" s="24" t="s">
        <v>5</v>
      </c>
      <c r="B153" s="34">
        <v>62</v>
      </c>
      <c r="C153" s="8" t="s">
        <v>287</v>
      </c>
      <c r="D153" s="8" t="s">
        <v>1357</v>
      </c>
      <c r="E153" s="8"/>
      <c r="F153" s="8"/>
      <c r="G153" s="20"/>
      <c r="H153" s="10" t="s">
        <v>769</v>
      </c>
      <c r="J153" s="41" t="str">
        <f t="shared" si="3"/>
        <v>SAI1_RXD3</v>
      </c>
      <c r="K153" s="20" t="str">
        <f>IF(C153&lt;&gt;DART_MX8M!C153,DART_MX8M!C153,"")</f>
        <v/>
      </c>
      <c r="L153" s="20" t="str">
        <f>IF(C153&lt;&gt;DART_MX8MM!C153,DART_MX8MM!C153,"")</f>
        <v/>
      </c>
    </row>
    <row r="154" spans="1:12" ht="30" x14ac:dyDescent="0.25">
      <c r="A154" s="24" t="s">
        <v>5</v>
      </c>
      <c r="B154" s="34">
        <v>63</v>
      </c>
      <c r="C154" s="8" t="s">
        <v>288</v>
      </c>
      <c r="D154" s="8" t="s">
        <v>1358</v>
      </c>
      <c r="E154" s="8"/>
      <c r="F154" s="8"/>
      <c r="G154" s="20"/>
      <c r="H154" s="10" t="s">
        <v>769</v>
      </c>
      <c r="J154" s="41" t="str">
        <f t="shared" si="3"/>
        <v>SAI1_RXD2</v>
      </c>
      <c r="K154" s="20" t="str">
        <f>IF(C154&lt;&gt;DART_MX8M!C154,DART_MX8M!C154,"")</f>
        <v/>
      </c>
      <c r="L154" s="20" t="str">
        <f>IF(C154&lt;&gt;DART_MX8MM!C154,DART_MX8MM!C154,"")</f>
        <v/>
      </c>
    </row>
    <row r="155" spans="1:12" ht="30" x14ac:dyDescent="0.25">
      <c r="A155" s="24" t="s">
        <v>5</v>
      </c>
      <c r="B155" s="34">
        <v>64</v>
      </c>
      <c r="C155" s="8" t="s">
        <v>289</v>
      </c>
      <c r="D155" s="8" t="s">
        <v>1359</v>
      </c>
      <c r="E155" s="8"/>
      <c r="F155" s="8"/>
      <c r="G155" s="20"/>
      <c r="H155" s="10" t="s">
        <v>769</v>
      </c>
      <c r="J155" s="41" t="str">
        <f t="shared" si="3"/>
        <v>SAI1_TXFS</v>
      </c>
      <c r="K155" s="20" t="str">
        <f>IF(C155&lt;&gt;DART_MX8M!C155,DART_MX8M!C155,"")</f>
        <v/>
      </c>
      <c r="L155" s="20" t="str">
        <f>IF(C155&lt;&gt;DART_MX8MM!C155,DART_MX8MM!C155,"")</f>
        <v/>
      </c>
    </row>
    <row r="156" spans="1:12" ht="30" x14ac:dyDescent="0.25">
      <c r="A156" s="24" t="s">
        <v>5</v>
      </c>
      <c r="B156" s="34">
        <v>65</v>
      </c>
      <c r="C156" s="8" t="s">
        <v>290</v>
      </c>
      <c r="D156" s="8" t="s">
        <v>628</v>
      </c>
      <c r="E156" s="8"/>
      <c r="F156" s="8"/>
      <c r="G156" s="20"/>
      <c r="H156" s="10" t="s">
        <v>769</v>
      </c>
      <c r="J156" s="41" t="str">
        <f t="shared" si="3"/>
        <v>SAI1_RXD4</v>
      </c>
      <c r="K156" s="20" t="str">
        <f>IF(C156&lt;&gt;DART_MX8M!C156,DART_MX8M!C156,"")</f>
        <v/>
      </c>
      <c r="L156" s="20" t="str">
        <f>IF(C156&lt;&gt;DART_MX8MM!C156,DART_MX8MM!C156,"")</f>
        <v/>
      </c>
    </row>
    <row r="157" spans="1:12" ht="30" x14ac:dyDescent="0.25">
      <c r="A157" s="24" t="s">
        <v>5</v>
      </c>
      <c r="B157" s="34">
        <v>66</v>
      </c>
      <c r="C157" s="8" t="s">
        <v>291</v>
      </c>
      <c r="D157" s="8" t="s">
        <v>629</v>
      </c>
      <c r="E157" s="8"/>
      <c r="F157" s="8"/>
      <c r="G157" s="20"/>
      <c r="H157" s="10" t="s">
        <v>769</v>
      </c>
      <c r="J157" s="41" t="str">
        <f t="shared" si="3"/>
        <v>SAI1_RXD6</v>
      </c>
      <c r="K157" s="20" t="str">
        <f>IF(C157&lt;&gt;DART_MX8M!C157,DART_MX8M!C157,"")</f>
        <v/>
      </c>
      <c r="L157" s="20" t="str">
        <f>IF(C157&lt;&gt;DART_MX8MM!C157,DART_MX8MM!C157,"")</f>
        <v/>
      </c>
    </row>
    <row r="158" spans="1:12" ht="30" x14ac:dyDescent="0.25">
      <c r="A158" s="24" t="s">
        <v>5</v>
      </c>
      <c r="B158" s="34">
        <v>67</v>
      </c>
      <c r="C158" s="8" t="s">
        <v>292</v>
      </c>
      <c r="D158" s="8" t="s">
        <v>1360</v>
      </c>
      <c r="E158" s="8"/>
      <c r="F158" s="8"/>
      <c r="G158" s="20"/>
      <c r="H158" s="10" t="s">
        <v>769</v>
      </c>
      <c r="J158" s="41" t="str">
        <f t="shared" si="3"/>
        <v>SAI1_TXD1</v>
      </c>
      <c r="K158" s="20" t="str">
        <f>IF(C158&lt;&gt;DART_MX8M!C158,DART_MX8M!C158,"")</f>
        <v/>
      </c>
      <c r="L158" s="20" t="str">
        <f>IF(C158&lt;&gt;DART_MX8MM!C158,DART_MX8MM!C158,"")</f>
        <v/>
      </c>
    </row>
    <row r="159" spans="1:12" ht="30" x14ac:dyDescent="0.25">
      <c r="A159" s="24" t="s">
        <v>5</v>
      </c>
      <c r="B159" s="34">
        <v>68</v>
      </c>
      <c r="C159" s="8" t="s">
        <v>293</v>
      </c>
      <c r="D159" s="8" t="s">
        <v>630</v>
      </c>
      <c r="E159" s="8"/>
      <c r="F159" s="8"/>
      <c r="G159" s="20"/>
      <c r="H159" s="10" t="s">
        <v>769</v>
      </c>
      <c r="J159" s="41" t="str">
        <f t="shared" si="3"/>
        <v>SAI1_RXD7</v>
      </c>
      <c r="K159" s="20" t="str">
        <f>IF(C159&lt;&gt;DART_MX8M!C159,DART_MX8M!C159,"")</f>
        <v/>
      </c>
      <c r="L159" s="20" t="str">
        <f>IF(C159&lt;&gt;DART_MX8MM!C159,DART_MX8MM!C159,"")</f>
        <v/>
      </c>
    </row>
    <row r="160" spans="1:12" ht="30" x14ac:dyDescent="0.25">
      <c r="A160" s="24" t="s">
        <v>5</v>
      </c>
      <c r="B160" s="34">
        <v>69</v>
      </c>
      <c r="C160" s="8" t="s">
        <v>294</v>
      </c>
      <c r="D160" s="8" t="s">
        <v>631</v>
      </c>
      <c r="E160" s="8"/>
      <c r="F160" s="8"/>
      <c r="G160" s="20"/>
      <c r="H160" s="10" t="s">
        <v>769</v>
      </c>
      <c r="J160" s="41" t="str">
        <f t="shared" si="3"/>
        <v>SAI1_RXD5</v>
      </c>
      <c r="K160" s="20" t="str">
        <f>IF(C160&lt;&gt;DART_MX8M!C160,DART_MX8M!C160,"")</f>
        <v/>
      </c>
      <c r="L160" s="20" t="str">
        <f>IF(C160&lt;&gt;DART_MX8MM!C160,DART_MX8MM!C160,"")</f>
        <v/>
      </c>
    </row>
    <row r="161" spans="1:12" ht="30" x14ac:dyDescent="0.25">
      <c r="A161" s="24" t="s">
        <v>5</v>
      </c>
      <c r="B161" s="34">
        <v>70</v>
      </c>
      <c r="C161" s="8" t="s">
        <v>295</v>
      </c>
      <c r="D161" s="8" t="s">
        <v>1361</v>
      </c>
      <c r="E161" s="8"/>
      <c r="F161" s="8"/>
      <c r="G161" s="20"/>
      <c r="H161" s="10" t="s">
        <v>769</v>
      </c>
      <c r="J161" s="41" t="str">
        <f t="shared" si="3"/>
        <v>SAI1_TXD0</v>
      </c>
      <c r="K161" s="20" t="str">
        <f>IF(C161&lt;&gt;DART_MX8M!C161,DART_MX8M!C161,"")</f>
        <v/>
      </c>
      <c r="L161" s="20" t="str">
        <f>IF(C161&lt;&gt;DART_MX8MM!C161,DART_MX8MM!C161,"")</f>
        <v/>
      </c>
    </row>
    <row r="162" spans="1:12" ht="30" x14ac:dyDescent="0.25">
      <c r="A162" s="24" t="s">
        <v>5</v>
      </c>
      <c r="B162" s="34">
        <v>71</v>
      </c>
      <c r="C162" s="8" t="s">
        <v>296</v>
      </c>
      <c r="D162" s="8" t="s">
        <v>632</v>
      </c>
      <c r="E162" s="8"/>
      <c r="F162" s="8"/>
      <c r="G162" s="20"/>
      <c r="H162" s="10" t="s">
        <v>769</v>
      </c>
      <c r="J162" s="41" t="str">
        <f t="shared" si="3"/>
        <v>SAI1_TXD5</v>
      </c>
      <c r="K162" s="20" t="str">
        <f>IF(C162&lt;&gt;DART_MX8M!C162,DART_MX8M!C162,"")</f>
        <v/>
      </c>
      <c r="L162" s="20" t="str">
        <f>IF(C162&lt;&gt;DART_MX8MM!C162,DART_MX8MM!C162,"")</f>
        <v/>
      </c>
    </row>
    <row r="163" spans="1:12" ht="30" x14ac:dyDescent="0.25">
      <c r="A163" s="24" t="s">
        <v>5</v>
      </c>
      <c r="B163" s="34">
        <v>72</v>
      </c>
      <c r="C163" s="8" t="s">
        <v>297</v>
      </c>
      <c r="D163" s="8" t="s">
        <v>1362</v>
      </c>
      <c r="E163" s="8" t="s">
        <v>392</v>
      </c>
      <c r="F163" s="8"/>
      <c r="G163" s="20"/>
      <c r="H163" s="10" t="s">
        <v>769</v>
      </c>
      <c r="J163" s="41" t="str">
        <f t="shared" si="3"/>
        <v>SAI1_TXC</v>
      </c>
      <c r="K163" s="20" t="str">
        <f>IF(C163&lt;&gt;DART_MX8M!C163,DART_MX8M!C163,"")</f>
        <v/>
      </c>
      <c r="L163" s="20" t="str">
        <f>IF(C163&lt;&gt;DART_MX8MM!C163,DART_MX8MM!C163,"")</f>
        <v/>
      </c>
    </row>
    <row r="164" spans="1:12" ht="30" x14ac:dyDescent="0.25">
      <c r="A164" s="24" t="s">
        <v>5</v>
      </c>
      <c r="B164" s="34">
        <v>73</v>
      </c>
      <c r="C164" s="8" t="s">
        <v>298</v>
      </c>
      <c r="D164" s="8" t="s">
        <v>1363</v>
      </c>
      <c r="E164" s="8"/>
      <c r="F164" s="8"/>
      <c r="G164" s="20"/>
      <c r="H164" s="10" t="s">
        <v>769</v>
      </c>
      <c r="J164" s="41" t="str">
        <f t="shared" si="3"/>
        <v>SAI1_TXD3</v>
      </c>
      <c r="K164" s="20" t="str">
        <f>IF(C164&lt;&gt;DART_MX8M!C164,DART_MX8M!C164,"")</f>
        <v/>
      </c>
      <c r="L164" s="20" t="str">
        <f>IF(C164&lt;&gt;DART_MX8MM!C164,DART_MX8MM!C164,"")</f>
        <v/>
      </c>
    </row>
    <row r="165" spans="1:12" ht="30" x14ac:dyDescent="0.25">
      <c r="A165" s="24" t="s">
        <v>5</v>
      </c>
      <c r="B165" s="34">
        <v>74</v>
      </c>
      <c r="C165" s="8" t="s">
        <v>299</v>
      </c>
      <c r="D165" s="8" t="s">
        <v>633</v>
      </c>
      <c r="E165" s="8"/>
      <c r="F165" s="8"/>
      <c r="G165" s="20"/>
      <c r="H165" s="10" t="s">
        <v>769</v>
      </c>
      <c r="J165" s="41" t="str">
        <f t="shared" si="3"/>
        <v>SAI1_TXD4</v>
      </c>
      <c r="K165" s="20" t="str">
        <f>IF(C165&lt;&gt;DART_MX8M!C165,DART_MX8M!C165,"")</f>
        <v/>
      </c>
      <c r="L165" s="20" t="str">
        <f>IF(C165&lt;&gt;DART_MX8MM!C165,DART_MX8MM!C165,"")</f>
        <v/>
      </c>
    </row>
    <row r="166" spans="1:12" x14ac:dyDescent="0.25">
      <c r="A166" s="24" t="s">
        <v>5</v>
      </c>
      <c r="B166" s="34">
        <v>75</v>
      </c>
      <c r="C166" s="8" t="s">
        <v>24</v>
      </c>
      <c r="D166" s="8" t="s">
        <v>24</v>
      </c>
      <c r="E166" s="8" t="s">
        <v>392</v>
      </c>
      <c r="F166" s="8"/>
      <c r="G166" s="20"/>
      <c r="H166" s="10"/>
      <c r="J166" s="41" t="str">
        <f t="shared" si="3"/>
        <v/>
      </c>
      <c r="K166" s="20" t="str">
        <f>IF(C166&lt;&gt;DART_MX8M!C166,DART_MX8M!C166,"")</f>
        <v/>
      </c>
      <c r="L166" s="20" t="str">
        <f>IF(C166&lt;&gt;DART_MX8MM!C166,DART_MX8MM!C166,"")</f>
        <v/>
      </c>
    </row>
    <row r="167" spans="1:12" ht="30" x14ac:dyDescent="0.25">
      <c r="A167" s="24" t="s">
        <v>5</v>
      </c>
      <c r="B167" s="34">
        <v>76</v>
      </c>
      <c r="C167" s="8" t="s">
        <v>300</v>
      </c>
      <c r="D167" s="8" t="s">
        <v>634</v>
      </c>
      <c r="E167" s="8"/>
      <c r="F167" s="8"/>
      <c r="G167" s="20"/>
      <c r="H167" s="10" t="s">
        <v>769</v>
      </c>
      <c r="J167" s="41" t="str">
        <f t="shared" si="3"/>
        <v>SAI1_TXD7</v>
      </c>
      <c r="K167" s="20" t="str">
        <f>IF(C167&lt;&gt;DART_MX8M!C167,DART_MX8M!C167,"")</f>
        <v/>
      </c>
      <c r="L167" s="20" t="str">
        <f>IF(C167&lt;&gt;DART_MX8MM!C167,DART_MX8MM!C167,"")</f>
        <v/>
      </c>
    </row>
    <row r="168" spans="1:12" x14ac:dyDescent="0.25">
      <c r="A168" s="24" t="s">
        <v>5</v>
      </c>
      <c r="B168" s="34">
        <v>77</v>
      </c>
      <c r="C168" s="8" t="s">
        <v>301</v>
      </c>
      <c r="D168" s="8" t="s">
        <v>635</v>
      </c>
      <c r="E168" s="8" t="s">
        <v>392</v>
      </c>
      <c r="F168" s="8"/>
      <c r="G168" s="20"/>
      <c r="H168" s="10" t="s">
        <v>743</v>
      </c>
      <c r="J168" s="41" t="str">
        <f t="shared" si="3"/>
        <v/>
      </c>
      <c r="K168" s="20" t="str">
        <f>IF(C168&lt;&gt;DART_MX8M!C168,DART_MX8M!C168,"")</f>
        <v/>
      </c>
      <c r="L168" s="20" t="str">
        <f>IF(C168&lt;&gt;DART_MX8MM!C168,DART_MX8MM!C168,"")</f>
        <v/>
      </c>
    </row>
    <row r="169" spans="1:12" ht="75" x14ac:dyDescent="0.25">
      <c r="A169" s="24" t="s">
        <v>5</v>
      </c>
      <c r="B169" s="34">
        <v>78</v>
      </c>
      <c r="C169" s="8" t="s">
        <v>302</v>
      </c>
      <c r="D169" s="8" t="s">
        <v>1364</v>
      </c>
      <c r="E169" s="8" t="s">
        <v>96</v>
      </c>
      <c r="F169" s="8"/>
      <c r="G169" s="20"/>
      <c r="H169" s="10" t="s">
        <v>770</v>
      </c>
      <c r="J169" s="41" t="str">
        <f t="shared" si="3"/>
        <v>SAI1_TXD2(BOOT_MODE0)</v>
      </c>
      <c r="K169" s="20" t="str">
        <f>IF(C169&lt;&gt;DART_MX8M!C169,DART_MX8M!C169,"")</f>
        <v/>
      </c>
      <c r="L169" s="20" t="str">
        <f>IF(C169&lt;&gt;DART_MX8MM!C169,DART_MX8MM!C169,"")</f>
        <v/>
      </c>
    </row>
    <row r="170" spans="1:12" x14ac:dyDescent="0.25">
      <c r="A170" s="24" t="s">
        <v>5</v>
      </c>
      <c r="B170" s="34">
        <v>79</v>
      </c>
      <c r="C170" s="8" t="s">
        <v>303</v>
      </c>
      <c r="D170" s="8" t="s">
        <v>636</v>
      </c>
      <c r="E170" s="8" t="s">
        <v>392</v>
      </c>
      <c r="F170" s="8"/>
      <c r="G170" s="20"/>
      <c r="H170" s="10"/>
      <c r="J170" s="41" t="str">
        <f t="shared" si="3"/>
        <v/>
      </c>
      <c r="K170" s="20" t="str">
        <f>IF(C170&lt;&gt;DART_MX8M!C170,DART_MX8M!C170,"")</f>
        <v/>
      </c>
      <c r="L170" s="20" t="str">
        <f>IF(C170&lt;&gt;DART_MX8MM!C170,DART_MX8MM!C170,"")</f>
        <v/>
      </c>
    </row>
    <row r="171" spans="1:12" ht="30" x14ac:dyDescent="0.25">
      <c r="A171" s="24" t="s">
        <v>5</v>
      </c>
      <c r="B171" s="34">
        <v>80</v>
      </c>
      <c r="C171" s="8" t="s">
        <v>304</v>
      </c>
      <c r="D171" s="8" t="s">
        <v>637</v>
      </c>
      <c r="E171" s="8"/>
      <c r="F171" s="8"/>
      <c r="G171" s="20"/>
      <c r="H171" s="10" t="s">
        <v>769</v>
      </c>
      <c r="J171" s="41" t="str">
        <f t="shared" si="3"/>
        <v>SAI1_TXD6</v>
      </c>
      <c r="K171" s="20" t="str">
        <f>IF(C171&lt;&gt;DART_MX8M!C171,DART_MX8M!C171,"")</f>
        <v/>
      </c>
      <c r="L171" s="20" t="str">
        <f>IF(C171&lt;&gt;DART_MX8MM!C171,DART_MX8MM!C171,"")</f>
        <v/>
      </c>
    </row>
    <row r="172" spans="1:12" x14ac:dyDescent="0.25">
      <c r="A172" s="24" t="s">
        <v>5</v>
      </c>
      <c r="B172" s="34">
        <v>81</v>
      </c>
      <c r="C172" s="8" t="s">
        <v>305</v>
      </c>
      <c r="D172" s="8" t="s">
        <v>638</v>
      </c>
      <c r="E172" s="8"/>
      <c r="F172" s="8"/>
      <c r="G172" s="20"/>
      <c r="H172" s="8"/>
      <c r="J172" s="41" t="str">
        <f t="shared" si="3"/>
        <v/>
      </c>
      <c r="K172" s="20" t="str">
        <f>IF(C172&lt;&gt;DART_MX8M!C172,DART_MX8M!C172,"")</f>
        <v/>
      </c>
      <c r="L172" s="20" t="str">
        <f>IF(C172&lt;&gt;DART_MX8MM!C172,DART_MX8MM!C172,"")</f>
        <v/>
      </c>
    </row>
    <row r="173" spans="1:12" ht="30" x14ac:dyDescent="0.25">
      <c r="A173" s="24" t="s">
        <v>5</v>
      </c>
      <c r="B173" s="34">
        <v>82</v>
      </c>
      <c r="C173" s="8" t="s">
        <v>306</v>
      </c>
      <c r="D173" s="8" t="s">
        <v>1365</v>
      </c>
      <c r="E173" s="8"/>
      <c r="F173" s="8"/>
      <c r="G173" s="20"/>
      <c r="H173" s="10" t="s">
        <v>769</v>
      </c>
      <c r="J173" s="41" t="str">
        <f t="shared" si="3"/>
        <v>SAI1_MCLK</v>
      </c>
      <c r="K173" s="20" t="str">
        <f>IF(C173&lt;&gt;DART_MX8M!C173,DART_MX8M!C173,"")</f>
        <v/>
      </c>
      <c r="L173" s="20" t="str">
        <f>IF(C173&lt;&gt;DART_MX8MM!C173,DART_MX8MM!C173,"")</f>
        <v/>
      </c>
    </row>
    <row r="174" spans="1:12" x14ac:dyDescent="0.25">
      <c r="A174" s="24" t="s">
        <v>5</v>
      </c>
      <c r="B174" s="34">
        <v>83</v>
      </c>
      <c r="C174" s="8" t="s">
        <v>307</v>
      </c>
      <c r="D174" s="8" t="s">
        <v>639</v>
      </c>
      <c r="E174" s="8"/>
      <c r="F174" s="8"/>
      <c r="G174" s="20"/>
      <c r="H174" s="10" t="s">
        <v>743</v>
      </c>
      <c r="J174" s="41" t="str">
        <f t="shared" si="3"/>
        <v/>
      </c>
      <c r="K174" s="20" t="str">
        <f>IF(C174&lt;&gt;DART_MX8M!C174,DART_MX8M!C174,"")</f>
        <v/>
      </c>
      <c r="L174" s="20" t="str">
        <f>IF(C174&lt;&gt;DART_MX8MM!C174,DART_MX8MM!C174,"")</f>
        <v/>
      </c>
    </row>
    <row r="175" spans="1:12" x14ac:dyDescent="0.25">
      <c r="A175" s="24" t="s">
        <v>5</v>
      </c>
      <c r="B175" s="34">
        <v>84</v>
      </c>
      <c r="C175" s="8" t="s">
        <v>24</v>
      </c>
      <c r="D175" s="8" t="s">
        <v>24</v>
      </c>
      <c r="E175" s="8"/>
      <c r="F175" s="8"/>
      <c r="G175" s="20"/>
      <c r="H175" s="8"/>
      <c r="J175" s="41" t="str">
        <f t="shared" si="3"/>
        <v/>
      </c>
      <c r="K175" s="20" t="str">
        <f>IF(C175&lt;&gt;DART_MX8M!C175,DART_MX8M!C175,"")</f>
        <v/>
      </c>
      <c r="L175" s="20" t="str">
        <f>IF(C175&lt;&gt;DART_MX8MM!C175,DART_MX8MM!C175,"")</f>
        <v/>
      </c>
    </row>
    <row r="176" spans="1:12" x14ac:dyDescent="0.25">
      <c r="A176" s="24" t="s">
        <v>5</v>
      </c>
      <c r="B176" s="34">
        <v>85</v>
      </c>
      <c r="C176" s="8" t="s">
        <v>308</v>
      </c>
      <c r="D176" s="8" t="s">
        <v>640</v>
      </c>
      <c r="E176" s="8"/>
      <c r="F176" s="8"/>
      <c r="G176" s="20"/>
      <c r="H176" s="8"/>
      <c r="J176" s="41" t="str">
        <f t="shared" si="3"/>
        <v/>
      </c>
      <c r="K176" s="20" t="str">
        <f>IF(C176&lt;&gt;DART_MX8M!C176,DART_MX8M!C176,"")</f>
        <v/>
      </c>
      <c r="L176" s="20" t="str">
        <f>IF(C176&lt;&gt;DART_MX8MM!C176,DART_MX8MM!C176,"")</f>
        <v/>
      </c>
    </row>
    <row r="177" spans="1:12" x14ac:dyDescent="0.25">
      <c r="A177" s="24" t="s">
        <v>5</v>
      </c>
      <c r="B177" s="34">
        <v>86</v>
      </c>
      <c r="C177" s="8" t="s">
        <v>309</v>
      </c>
      <c r="D177" s="8" t="s">
        <v>641</v>
      </c>
      <c r="E177" s="8"/>
      <c r="F177" s="8"/>
      <c r="G177" s="20"/>
      <c r="H177" s="8"/>
      <c r="J177" s="41" t="str">
        <f t="shared" si="3"/>
        <v/>
      </c>
      <c r="K177" s="20" t="str">
        <f>IF(C177&lt;&gt;DART_MX8M!C177,DART_MX8M!C177,"")</f>
        <v/>
      </c>
      <c r="L177" s="20" t="str">
        <f>IF(C177&lt;&gt;DART_MX8MM!C177,DART_MX8MM!C177,"")</f>
        <v/>
      </c>
    </row>
    <row r="178" spans="1:12" x14ac:dyDescent="0.25">
      <c r="A178" s="24" t="s">
        <v>5</v>
      </c>
      <c r="B178" s="34">
        <v>87</v>
      </c>
      <c r="C178" s="8" t="s">
        <v>310</v>
      </c>
      <c r="D178" s="8" t="s">
        <v>642</v>
      </c>
      <c r="E178" s="8"/>
      <c r="F178" s="8"/>
      <c r="G178" s="20"/>
      <c r="H178" s="8"/>
      <c r="J178" s="41" t="str">
        <f t="shared" si="3"/>
        <v/>
      </c>
      <c r="K178" s="20" t="str">
        <f>IF(C178&lt;&gt;DART_MX8M!C178,DART_MX8M!C178,"")</f>
        <v/>
      </c>
      <c r="L178" s="20" t="str">
        <f>IF(C178&lt;&gt;DART_MX8MM!C178,DART_MX8MM!C178,"")</f>
        <v/>
      </c>
    </row>
    <row r="179" spans="1:12" x14ac:dyDescent="0.25">
      <c r="A179" s="24" t="s">
        <v>5</v>
      </c>
      <c r="B179" s="34">
        <v>88</v>
      </c>
      <c r="C179" s="8" t="s">
        <v>311</v>
      </c>
      <c r="D179" s="8" t="s">
        <v>145</v>
      </c>
      <c r="E179" s="8"/>
      <c r="F179" s="8"/>
      <c r="G179" s="20"/>
      <c r="H179" s="8" t="s">
        <v>700</v>
      </c>
      <c r="J179" s="41" t="str">
        <f t="shared" si="3"/>
        <v/>
      </c>
      <c r="K179" s="20" t="str">
        <f>IF(C179&lt;&gt;DART_MX8M!C179,DART_MX8M!C179,"")</f>
        <v/>
      </c>
      <c r="L179" s="20" t="str">
        <f>IF(C179&lt;&gt;DART_MX8MM!C179,DART_MX8MM!C179,"")</f>
        <v/>
      </c>
    </row>
    <row r="180" spans="1:12" x14ac:dyDescent="0.25">
      <c r="A180" s="24" t="s">
        <v>5</v>
      </c>
      <c r="B180" s="34">
        <v>89</v>
      </c>
      <c r="C180" s="8" t="s">
        <v>312</v>
      </c>
      <c r="D180" s="8" t="s">
        <v>643</v>
      </c>
      <c r="E180" s="8"/>
      <c r="F180" s="8"/>
      <c r="G180" s="20"/>
      <c r="H180" s="8"/>
      <c r="J180" s="41" t="str">
        <f t="shared" si="3"/>
        <v/>
      </c>
      <c r="K180" s="20" t="str">
        <f>IF(C180&lt;&gt;DART_MX8M!C180,DART_MX8M!C180,"")</f>
        <v/>
      </c>
      <c r="L180" s="20" t="str">
        <f>IF(C180&lt;&gt;DART_MX8MM!C180,DART_MX8MM!C180,"")</f>
        <v/>
      </c>
    </row>
    <row r="181" spans="1:12" ht="15.75" thickBot="1" x14ac:dyDescent="0.3">
      <c r="A181" s="26" t="s">
        <v>5</v>
      </c>
      <c r="B181" s="35">
        <v>90</v>
      </c>
      <c r="C181" s="8" t="s">
        <v>313</v>
      </c>
      <c r="D181" s="8" t="s">
        <v>147</v>
      </c>
      <c r="E181" s="8"/>
      <c r="F181" s="8"/>
      <c r="G181" s="20"/>
      <c r="H181" s="8" t="s">
        <v>700</v>
      </c>
      <c r="J181" s="41" t="str">
        <f t="shared" si="3"/>
        <v/>
      </c>
      <c r="K181" s="20" t="str">
        <f>IF(C181&lt;&gt;DART_MX8M!C181,DART_MX8M!C181,"")</f>
        <v/>
      </c>
      <c r="L181" s="20" t="str">
        <f>IF(C181&lt;&gt;DART_MX8MM!C181,DART_MX8MM!C181,"")</f>
        <v/>
      </c>
    </row>
    <row r="182" spans="1:12" x14ac:dyDescent="0.25">
      <c r="A182" s="22" t="s">
        <v>6</v>
      </c>
      <c r="B182" s="36">
        <v>1</v>
      </c>
      <c r="C182" s="8" t="s">
        <v>314</v>
      </c>
      <c r="D182" s="8" t="s">
        <v>644</v>
      </c>
      <c r="E182" s="8"/>
      <c r="F182" s="8"/>
      <c r="G182" s="20"/>
      <c r="H182" s="8"/>
      <c r="J182" s="41" t="str">
        <f t="shared" si="3"/>
        <v/>
      </c>
      <c r="K182" s="20" t="str">
        <f>IF(C182&lt;&gt;DART_MX8M!C182,DART_MX8M!C182,"")</f>
        <v/>
      </c>
      <c r="L182" s="20" t="str">
        <f>IF(C182&lt;&gt;DART_MX8MM!C182,DART_MX8MM!C182,"")</f>
        <v/>
      </c>
    </row>
    <row r="183" spans="1:12" x14ac:dyDescent="0.25">
      <c r="A183" s="24" t="s">
        <v>6</v>
      </c>
      <c r="B183" s="34">
        <v>2</v>
      </c>
      <c r="C183" s="8" t="s">
        <v>315</v>
      </c>
      <c r="D183" s="8" t="s">
        <v>315</v>
      </c>
      <c r="E183" s="8"/>
      <c r="F183" s="8" t="s">
        <v>315</v>
      </c>
      <c r="G183" s="20"/>
      <c r="H183" s="8"/>
      <c r="J183" s="41" t="str">
        <f t="shared" si="3"/>
        <v/>
      </c>
      <c r="K183" s="20" t="str">
        <f>IF(C183&lt;&gt;DART_MX8M!C183,DART_MX8M!C183,"")</f>
        <v/>
      </c>
      <c r="L183" s="20" t="str">
        <f>IF(C183&lt;&gt;DART_MX8MM!C183,DART_MX8MM!C183,"")</f>
        <v/>
      </c>
    </row>
    <row r="184" spans="1:12" x14ac:dyDescent="0.25">
      <c r="A184" s="24" t="s">
        <v>6</v>
      </c>
      <c r="B184" s="34">
        <v>3</v>
      </c>
      <c r="C184" s="8" t="s">
        <v>316</v>
      </c>
      <c r="D184" s="8" t="s">
        <v>645</v>
      </c>
      <c r="E184" s="8"/>
      <c r="F184" s="8" t="s">
        <v>392</v>
      </c>
      <c r="G184" s="20"/>
      <c r="H184" s="8"/>
      <c r="J184" s="41" t="str">
        <f t="shared" si="3"/>
        <v/>
      </c>
      <c r="K184" s="20" t="str">
        <f>IF(C184&lt;&gt;DART_MX8M!C184,DART_MX8M!C184,"")</f>
        <v/>
      </c>
      <c r="L184" s="20" t="str">
        <f>IF(C184&lt;&gt;DART_MX8MM!C184,DART_MX8MM!C184,"")</f>
        <v/>
      </c>
    </row>
    <row r="185" spans="1:12" x14ac:dyDescent="0.25">
      <c r="A185" s="24" t="s">
        <v>6</v>
      </c>
      <c r="B185" s="34">
        <v>4</v>
      </c>
      <c r="C185" s="8" t="s">
        <v>317</v>
      </c>
      <c r="D185" s="8" t="s">
        <v>317</v>
      </c>
      <c r="E185" s="8"/>
      <c r="F185" s="8" t="s">
        <v>317</v>
      </c>
      <c r="G185" s="20"/>
      <c r="H185" s="8"/>
      <c r="J185" s="41" t="str">
        <f t="shared" si="3"/>
        <v/>
      </c>
      <c r="K185" s="20" t="str">
        <f>IF(C185&lt;&gt;DART_MX8M!C185,DART_MX8M!C185,"")</f>
        <v/>
      </c>
      <c r="L185" s="20" t="str">
        <f>IF(C185&lt;&gt;DART_MX8MM!C185,DART_MX8MM!C185,"")</f>
        <v/>
      </c>
    </row>
    <row r="186" spans="1:12" x14ac:dyDescent="0.25">
      <c r="A186" s="24" t="s">
        <v>6</v>
      </c>
      <c r="B186" s="34">
        <v>5</v>
      </c>
      <c r="C186" s="8" t="s">
        <v>318</v>
      </c>
      <c r="D186" s="8" t="s">
        <v>318</v>
      </c>
      <c r="E186" s="8"/>
      <c r="F186" s="8" t="s">
        <v>318</v>
      </c>
      <c r="G186" s="20"/>
      <c r="H186" s="8"/>
      <c r="J186" s="41" t="str">
        <f t="shared" si="3"/>
        <v/>
      </c>
      <c r="K186" s="20" t="str">
        <f>IF(C186&lt;&gt;DART_MX8M!C186,DART_MX8M!C186,"")</f>
        <v/>
      </c>
      <c r="L186" s="20" t="str">
        <f>IF(C186&lt;&gt;DART_MX8MM!C186,DART_MX8MM!C186,"")</f>
        <v/>
      </c>
    </row>
    <row r="187" spans="1:12" x14ac:dyDescent="0.25">
      <c r="A187" s="24" t="s">
        <v>6</v>
      </c>
      <c r="B187" s="34">
        <v>6</v>
      </c>
      <c r="C187" s="8" t="s">
        <v>319</v>
      </c>
      <c r="D187" s="8" t="s">
        <v>319</v>
      </c>
      <c r="E187" s="8"/>
      <c r="F187" s="8" t="s">
        <v>319</v>
      </c>
      <c r="G187" s="20"/>
      <c r="H187" s="8"/>
      <c r="J187" s="41" t="str">
        <f t="shared" si="3"/>
        <v/>
      </c>
      <c r="K187" s="20" t="str">
        <f>IF(C187&lt;&gt;DART_MX8M!C187,DART_MX8M!C187,"")</f>
        <v/>
      </c>
      <c r="L187" s="20" t="str">
        <f>IF(C187&lt;&gt;DART_MX8MM!C187,DART_MX8MM!C187,"")</f>
        <v/>
      </c>
    </row>
    <row r="188" spans="1:12" x14ac:dyDescent="0.25">
      <c r="A188" s="24" t="s">
        <v>6</v>
      </c>
      <c r="B188" s="34">
        <v>7</v>
      </c>
      <c r="C188" s="8" t="s">
        <v>320</v>
      </c>
      <c r="D188" s="8" t="s">
        <v>320</v>
      </c>
      <c r="E188" s="8"/>
      <c r="F188" s="8" t="s">
        <v>320</v>
      </c>
      <c r="G188" s="20"/>
      <c r="H188" s="8"/>
      <c r="J188" s="41" t="str">
        <f t="shared" si="3"/>
        <v/>
      </c>
      <c r="K188" s="20" t="str">
        <f>IF(C188&lt;&gt;DART_MX8M!C188,DART_MX8M!C188,"")</f>
        <v/>
      </c>
      <c r="L188" s="20" t="str">
        <f>IF(C188&lt;&gt;DART_MX8MM!C188,DART_MX8MM!C188,"")</f>
        <v/>
      </c>
    </row>
    <row r="189" spans="1:12" x14ac:dyDescent="0.25">
      <c r="A189" s="24" t="s">
        <v>6</v>
      </c>
      <c r="B189" s="34">
        <v>8</v>
      </c>
      <c r="C189" s="8" t="s">
        <v>321</v>
      </c>
      <c r="D189" s="8" t="s">
        <v>321</v>
      </c>
      <c r="E189" s="8"/>
      <c r="F189" s="8" t="s">
        <v>321</v>
      </c>
      <c r="G189" s="20"/>
      <c r="H189" s="8"/>
      <c r="J189" s="41" t="str">
        <f t="shared" si="3"/>
        <v/>
      </c>
      <c r="K189" s="20" t="str">
        <f>IF(C189&lt;&gt;DART_MX8M!C189,DART_MX8M!C189,"")</f>
        <v/>
      </c>
      <c r="L189" s="20" t="str">
        <f>IF(C189&lt;&gt;DART_MX8MM!C189,DART_MX8MM!C189,"")</f>
        <v/>
      </c>
    </row>
    <row r="190" spans="1:12" x14ac:dyDescent="0.25">
      <c r="A190" s="24" t="s">
        <v>6</v>
      </c>
      <c r="B190" s="34">
        <v>9</v>
      </c>
      <c r="C190" s="8" t="s">
        <v>24</v>
      </c>
      <c r="D190" s="8" t="s">
        <v>24</v>
      </c>
      <c r="E190" s="8"/>
      <c r="F190" s="8" t="s">
        <v>392</v>
      </c>
      <c r="G190" s="20"/>
      <c r="H190" s="8"/>
      <c r="J190" s="41" t="str">
        <f t="shared" si="3"/>
        <v/>
      </c>
      <c r="K190" s="20" t="str">
        <f>IF(C190&lt;&gt;DART_MX8M!C190,DART_MX8M!C190,"")</f>
        <v/>
      </c>
      <c r="L190" s="20" t="str">
        <f>IF(C190&lt;&gt;DART_MX8MM!C190,DART_MX8MM!C190,"")</f>
        <v/>
      </c>
    </row>
    <row r="191" spans="1:12" x14ac:dyDescent="0.25">
      <c r="A191" s="24" t="s">
        <v>6</v>
      </c>
      <c r="B191" s="34">
        <v>10</v>
      </c>
      <c r="C191" s="8" t="s">
        <v>24</v>
      </c>
      <c r="D191" s="8" t="s">
        <v>24</v>
      </c>
      <c r="E191" s="8"/>
      <c r="F191" s="8" t="s">
        <v>392</v>
      </c>
      <c r="G191" s="20"/>
      <c r="H191" s="8"/>
      <c r="J191" s="41" t="str">
        <f t="shared" si="3"/>
        <v/>
      </c>
      <c r="K191" s="20" t="str">
        <f>IF(C191&lt;&gt;DART_MX8M!C191,DART_MX8M!C191,"")</f>
        <v/>
      </c>
      <c r="L191" s="20" t="str">
        <f>IF(C191&lt;&gt;DART_MX8MM!C191,DART_MX8MM!C191,"")</f>
        <v/>
      </c>
    </row>
    <row r="192" spans="1:12" x14ac:dyDescent="0.25">
      <c r="A192" s="24" t="s">
        <v>6</v>
      </c>
      <c r="B192" s="34">
        <v>11</v>
      </c>
      <c r="C192" s="8" t="s">
        <v>322</v>
      </c>
      <c r="D192" s="8" t="s">
        <v>322</v>
      </c>
      <c r="E192" s="8"/>
      <c r="F192" s="8" t="s">
        <v>322</v>
      </c>
      <c r="G192" s="20"/>
      <c r="H192" s="8"/>
      <c r="J192" s="41" t="str">
        <f t="shared" si="3"/>
        <v/>
      </c>
      <c r="K192" s="20" t="str">
        <f>IF(C192&lt;&gt;DART_MX8M!C192,DART_MX8M!C192,"")</f>
        <v/>
      </c>
      <c r="L192" s="20" t="str">
        <f>IF(C192&lt;&gt;DART_MX8MM!C192,DART_MX8MM!C192,"")</f>
        <v/>
      </c>
    </row>
    <row r="193" spans="1:12" x14ac:dyDescent="0.25">
      <c r="A193" s="24" t="s">
        <v>6</v>
      </c>
      <c r="B193" s="34">
        <v>12</v>
      </c>
      <c r="C193" s="8" t="s">
        <v>323</v>
      </c>
      <c r="D193" s="8" t="s">
        <v>646</v>
      </c>
      <c r="E193" s="8"/>
      <c r="F193" s="8" t="s">
        <v>482</v>
      </c>
      <c r="G193" s="20" t="s">
        <v>750</v>
      </c>
      <c r="H193" s="8" t="s">
        <v>771</v>
      </c>
      <c r="J193" s="41" t="str">
        <f t="shared" si="3"/>
        <v/>
      </c>
      <c r="K193" s="20" t="str">
        <f>IF(C193&lt;&gt;DART_MX8M!C193,DART_MX8M!C193,"")</f>
        <v/>
      </c>
      <c r="L193" s="20" t="str">
        <f>IF(C193&lt;&gt;DART_MX8MM!C193,DART_MX8MM!C193,"")</f>
        <v/>
      </c>
    </row>
    <row r="194" spans="1:12" x14ac:dyDescent="0.25">
      <c r="A194" s="24" t="s">
        <v>6</v>
      </c>
      <c r="B194" s="34">
        <v>13</v>
      </c>
      <c r="C194" s="8" t="s">
        <v>324</v>
      </c>
      <c r="D194" s="8" t="s">
        <v>324</v>
      </c>
      <c r="E194" s="8"/>
      <c r="F194" s="8" t="s">
        <v>324</v>
      </c>
      <c r="G194" s="20"/>
      <c r="H194" s="8"/>
      <c r="J194" s="41" t="str">
        <f t="shared" ref="J194:J257" si="4">IFERROR(MID(D194,SEARCH($J$1,D194,1),IFERROR(SEARCH("/",D194,SEARCH($J$1,D194,1)),LEN(D194)+1)-SEARCH($J$1,D194,1)),"")</f>
        <v/>
      </c>
      <c r="K194" s="20" t="str">
        <f>IF(C194&lt;&gt;DART_MX8M!C194,DART_MX8M!C194,"")</f>
        <v/>
      </c>
      <c r="L194" s="20" t="str">
        <f>IF(C194&lt;&gt;DART_MX8MM!C194,DART_MX8MM!C194,"")</f>
        <v/>
      </c>
    </row>
    <row r="195" spans="1:12" x14ac:dyDescent="0.25">
      <c r="A195" s="24" t="s">
        <v>6</v>
      </c>
      <c r="B195" s="34">
        <v>14</v>
      </c>
      <c r="C195" s="8" t="s">
        <v>325</v>
      </c>
      <c r="D195" s="8" t="s">
        <v>647</v>
      </c>
      <c r="E195" s="8"/>
      <c r="F195" s="8" t="s">
        <v>483</v>
      </c>
      <c r="G195" s="20" t="s">
        <v>750</v>
      </c>
      <c r="H195" s="8" t="s">
        <v>771</v>
      </c>
      <c r="J195" s="41" t="str">
        <f t="shared" si="4"/>
        <v/>
      </c>
      <c r="K195" s="20" t="str">
        <f>IF(C195&lt;&gt;DART_MX8M!C195,DART_MX8M!C195,"")</f>
        <v/>
      </c>
      <c r="L195" s="20" t="str">
        <f>IF(C195&lt;&gt;DART_MX8MM!C195,DART_MX8MM!C195,"")</f>
        <v/>
      </c>
    </row>
    <row r="196" spans="1:12" x14ac:dyDescent="0.25">
      <c r="A196" s="24" t="s">
        <v>6</v>
      </c>
      <c r="B196" s="34">
        <v>15</v>
      </c>
      <c r="C196" s="8" t="s">
        <v>24</v>
      </c>
      <c r="D196" s="8" t="s">
        <v>24</v>
      </c>
      <c r="E196" s="8"/>
      <c r="F196" s="8" t="s">
        <v>392</v>
      </c>
      <c r="G196" s="20"/>
      <c r="H196" s="8"/>
      <c r="J196" s="41" t="str">
        <f t="shared" si="4"/>
        <v/>
      </c>
      <c r="K196" s="20" t="str">
        <f>IF(C196&lt;&gt;DART_MX8M!C196,DART_MX8M!C196,"")</f>
        <v/>
      </c>
      <c r="L196" s="20" t="str">
        <f>IF(C196&lt;&gt;DART_MX8MM!C196,DART_MX8MM!C196,"")</f>
        <v/>
      </c>
    </row>
    <row r="197" spans="1:12" x14ac:dyDescent="0.25">
      <c r="A197" s="24" t="s">
        <v>6</v>
      </c>
      <c r="B197" s="34">
        <v>16</v>
      </c>
      <c r="C197" s="8" t="s">
        <v>326</v>
      </c>
      <c r="D197" s="8" t="s">
        <v>648</v>
      </c>
      <c r="E197" s="8"/>
      <c r="F197" s="8" t="s">
        <v>484</v>
      </c>
      <c r="G197" s="20" t="s">
        <v>750</v>
      </c>
      <c r="H197" s="8" t="s">
        <v>771</v>
      </c>
      <c r="J197" s="41" t="str">
        <f t="shared" si="4"/>
        <v/>
      </c>
      <c r="K197" s="20" t="str">
        <f>IF(C197&lt;&gt;DART_MX8M!C197,DART_MX8M!C197,"")</f>
        <v/>
      </c>
      <c r="L197" s="20" t="str">
        <f>IF(C197&lt;&gt;DART_MX8MM!C197,DART_MX8MM!C197,"")</f>
        <v/>
      </c>
    </row>
    <row r="198" spans="1:12" x14ac:dyDescent="0.25">
      <c r="A198" s="24" t="s">
        <v>6</v>
      </c>
      <c r="B198" s="34">
        <v>17</v>
      </c>
      <c r="C198" s="8" t="s">
        <v>327</v>
      </c>
      <c r="D198" s="8" t="s">
        <v>327</v>
      </c>
      <c r="E198" s="8"/>
      <c r="F198" s="8" t="s">
        <v>327</v>
      </c>
      <c r="G198" s="20"/>
      <c r="H198" s="8"/>
      <c r="J198" s="41" t="str">
        <f t="shared" si="4"/>
        <v/>
      </c>
      <c r="K198" s="20" t="str">
        <f>IF(C198&lt;&gt;DART_MX8M!C198,DART_MX8M!C198,"")</f>
        <v/>
      </c>
      <c r="L198" s="20" t="str">
        <f>IF(C198&lt;&gt;DART_MX8MM!C198,DART_MX8MM!C198,"")</f>
        <v/>
      </c>
    </row>
    <row r="199" spans="1:12" x14ac:dyDescent="0.25">
      <c r="A199" s="24" t="s">
        <v>6</v>
      </c>
      <c r="B199" s="34">
        <v>18</v>
      </c>
      <c r="C199" s="8" t="s">
        <v>328</v>
      </c>
      <c r="D199" s="8" t="s">
        <v>649</v>
      </c>
      <c r="E199" s="8"/>
      <c r="F199" s="8" t="s">
        <v>485</v>
      </c>
      <c r="G199" s="20" t="s">
        <v>750</v>
      </c>
      <c r="H199" s="8" t="s">
        <v>771</v>
      </c>
      <c r="J199" s="41" t="str">
        <f t="shared" si="4"/>
        <v/>
      </c>
      <c r="K199" s="20" t="str">
        <f>IF(C199&lt;&gt;DART_MX8M!C199,DART_MX8M!C199,"")</f>
        <v/>
      </c>
      <c r="L199" s="20" t="str">
        <f>IF(C199&lt;&gt;DART_MX8MM!C199,DART_MX8MM!C199,"")</f>
        <v/>
      </c>
    </row>
    <row r="200" spans="1:12" x14ac:dyDescent="0.25">
      <c r="A200" s="24" t="s">
        <v>6</v>
      </c>
      <c r="B200" s="34">
        <v>19</v>
      </c>
      <c r="C200" s="8" t="s">
        <v>329</v>
      </c>
      <c r="D200" s="8" t="s">
        <v>329</v>
      </c>
      <c r="E200" s="8"/>
      <c r="F200" s="8" t="s">
        <v>329</v>
      </c>
      <c r="G200" s="20"/>
      <c r="H200" s="8"/>
      <c r="J200" s="41" t="str">
        <f t="shared" si="4"/>
        <v/>
      </c>
      <c r="K200" s="20" t="str">
        <f>IF(C200&lt;&gt;DART_MX8M!C200,DART_MX8M!C200,"")</f>
        <v/>
      </c>
      <c r="L200" s="20" t="str">
        <f>IF(C200&lt;&gt;DART_MX8MM!C200,DART_MX8MM!C200,"")</f>
        <v/>
      </c>
    </row>
    <row r="201" spans="1:12" x14ac:dyDescent="0.25">
      <c r="A201" s="24" t="s">
        <v>6</v>
      </c>
      <c r="B201" s="34">
        <v>20</v>
      </c>
      <c r="C201" s="8" t="s">
        <v>330</v>
      </c>
      <c r="D201" s="8" t="s">
        <v>650</v>
      </c>
      <c r="E201" s="8"/>
      <c r="F201" s="8" t="s">
        <v>486</v>
      </c>
      <c r="G201" s="20" t="s">
        <v>750</v>
      </c>
      <c r="H201" s="8" t="s">
        <v>771</v>
      </c>
      <c r="J201" s="41" t="str">
        <f t="shared" si="4"/>
        <v/>
      </c>
      <c r="K201" s="20" t="str">
        <f>IF(C201&lt;&gt;DART_MX8M!C201,DART_MX8M!C201,"")</f>
        <v/>
      </c>
      <c r="L201" s="20" t="str">
        <f>IF(C201&lt;&gt;DART_MX8MM!C201,DART_MX8MM!C201,"")</f>
        <v/>
      </c>
    </row>
    <row r="202" spans="1:12" x14ac:dyDescent="0.25">
      <c r="A202" s="24" t="s">
        <v>6</v>
      </c>
      <c r="B202" s="34">
        <v>21</v>
      </c>
      <c r="C202" s="8" t="s">
        <v>24</v>
      </c>
      <c r="D202" s="8" t="s">
        <v>24</v>
      </c>
      <c r="E202" s="8"/>
      <c r="F202" s="8" t="s">
        <v>392</v>
      </c>
      <c r="G202" s="20"/>
      <c r="H202" s="8"/>
      <c r="J202" s="41" t="str">
        <f t="shared" si="4"/>
        <v/>
      </c>
      <c r="K202" s="20" t="str">
        <f>IF(C202&lt;&gt;DART_MX8M!C202,DART_MX8M!C202,"")</f>
        <v/>
      </c>
      <c r="L202" s="20" t="str">
        <f>IF(C202&lt;&gt;DART_MX8MM!C202,DART_MX8MM!C202,"")</f>
        <v/>
      </c>
    </row>
    <row r="203" spans="1:12" x14ac:dyDescent="0.25">
      <c r="A203" s="24" t="s">
        <v>6</v>
      </c>
      <c r="B203" s="34">
        <v>22</v>
      </c>
      <c r="C203" s="8" t="s">
        <v>331</v>
      </c>
      <c r="D203" s="8" t="s">
        <v>651</v>
      </c>
      <c r="E203" s="8"/>
      <c r="F203" s="8" t="s">
        <v>487</v>
      </c>
      <c r="G203" s="20" t="s">
        <v>750</v>
      </c>
      <c r="H203" s="8" t="s">
        <v>771</v>
      </c>
      <c r="J203" s="41" t="str">
        <f t="shared" si="4"/>
        <v/>
      </c>
      <c r="K203" s="20" t="str">
        <f>IF(C203&lt;&gt;DART_MX8M!C203,DART_MX8M!C203,"")</f>
        <v/>
      </c>
      <c r="L203" s="20" t="str">
        <f>IF(C203&lt;&gt;DART_MX8MM!C203,DART_MX8MM!C203,"")</f>
        <v/>
      </c>
    </row>
    <row r="204" spans="1:12" x14ac:dyDescent="0.25">
      <c r="A204" s="24" t="s">
        <v>6</v>
      </c>
      <c r="B204" s="34">
        <v>23</v>
      </c>
      <c r="C204" s="8" t="s">
        <v>332</v>
      </c>
      <c r="D204" s="8" t="s">
        <v>652</v>
      </c>
      <c r="E204" s="8"/>
      <c r="F204" s="8" t="s">
        <v>488</v>
      </c>
      <c r="G204" s="20" t="s">
        <v>750</v>
      </c>
      <c r="H204" s="8" t="s">
        <v>771</v>
      </c>
      <c r="J204" s="41" t="str">
        <f t="shared" si="4"/>
        <v/>
      </c>
      <c r="K204" s="20" t="str">
        <f>IF(C204&lt;&gt;DART_MX8M!C204,DART_MX8M!C204,"")</f>
        <v/>
      </c>
      <c r="L204" s="20" t="str">
        <f>IF(C204&lt;&gt;DART_MX8MM!C204,DART_MX8MM!C204,"")</f>
        <v/>
      </c>
    </row>
    <row r="205" spans="1:12" x14ac:dyDescent="0.25">
      <c r="A205" s="24" t="s">
        <v>6</v>
      </c>
      <c r="B205" s="34">
        <v>24</v>
      </c>
      <c r="C205" s="8" t="s">
        <v>24</v>
      </c>
      <c r="D205" s="8" t="s">
        <v>24</v>
      </c>
      <c r="E205" s="8"/>
      <c r="F205" s="8" t="s">
        <v>392</v>
      </c>
      <c r="G205" s="20"/>
      <c r="H205" s="8"/>
      <c r="J205" s="41" t="str">
        <f t="shared" si="4"/>
        <v/>
      </c>
      <c r="K205" s="20" t="str">
        <f>IF(C205&lt;&gt;DART_MX8M!C205,DART_MX8M!C205,"")</f>
        <v/>
      </c>
      <c r="L205" s="20" t="str">
        <f>IF(C205&lt;&gt;DART_MX8MM!C205,DART_MX8MM!C205,"")</f>
        <v/>
      </c>
    </row>
    <row r="206" spans="1:12" x14ac:dyDescent="0.25">
      <c r="A206" s="24" t="s">
        <v>6</v>
      </c>
      <c r="B206" s="34">
        <v>25</v>
      </c>
      <c r="C206" s="8" t="s">
        <v>333</v>
      </c>
      <c r="D206" s="8" t="s">
        <v>653</v>
      </c>
      <c r="E206" s="8"/>
      <c r="F206" s="8" t="s">
        <v>489</v>
      </c>
      <c r="G206" s="20" t="s">
        <v>750</v>
      </c>
      <c r="H206" s="8" t="s">
        <v>771</v>
      </c>
      <c r="J206" s="41" t="str">
        <f t="shared" si="4"/>
        <v/>
      </c>
      <c r="K206" s="20" t="str">
        <f>IF(C206&lt;&gt;DART_MX8M!C206,DART_MX8M!C206,"")</f>
        <v/>
      </c>
      <c r="L206" s="20" t="str">
        <f>IF(C206&lt;&gt;DART_MX8MM!C206,DART_MX8MM!C206,"")</f>
        <v/>
      </c>
    </row>
    <row r="207" spans="1:12" x14ac:dyDescent="0.25">
      <c r="A207" s="24" t="s">
        <v>6</v>
      </c>
      <c r="B207" s="34">
        <v>26</v>
      </c>
      <c r="C207" s="8" t="s">
        <v>168</v>
      </c>
      <c r="D207" s="8" t="s">
        <v>168</v>
      </c>
      <c r="E207" s="8"/>
      <c r="F207" s="8" t="s">
        <v>392</v>
      </c>
      <c r="G207" s="20"/>
      <c r="H207" s="8" t="s">
        <v>705</v>
      </c>
      <c r="J207" s="41" t="str">
        <f t="shared" si="4"/>
        <v/>
      </c>
      <c r="K207" s="20" t="str">
        <f>IF(C207&lt;&gt;DART_MX8M!C207,DART_MX8M!C207,"")</f>
        <v/>
      </c>
      <c r="L207" s="20" t="str">
        <f>IF(C207&lt;&gt;DART_MX8MM!C207,DART_MX8MM!C207,"")</f>
        <v/>
      </c>
    </row>
    <row r="208" spans="1:12" x14ac:dyDescent="0.25">
      <c r="A208" s="24" t="s">
        <v>6</v>
      </c>
      <c r="B208" s="34">
        <v>27</v>
      </c>
      <c r="C208" s="8" t="s">
        <v>24</v>
      </c>
      <c r="D208" s="8" t="s">
        <v>24</v>
      </c>
      <c r="E208" s="8"/>
      <c r="F208" s="8" t="s">
        <v>392</v>
      </c>
      <c r="G208" s="20"/>
      <c r="H208" s="8"/>
      <c r="J208" s="41" t="str">
        <f t="shared" si="4"/>
        <v/>
      </c>
      <c r="K208" s="20" t="str">
        <f>IF(C208&lt;&gt;DART_MX8M!C208,DART_MX8M!C208,"")</f>
        <v/>
      </c>
      <c r="L208" s="20" t="str">
        <f>IF(C208&lt;&gt;DART_MX8MM!C208,DART_MX8MM!C208,"")</f>
        <v/>
      </c>
    </row>
    <row r="209" spans="1:12" x14ac:dyDescent="0.25">
      <c r="A209" s="24" t="s">
        <v>6</v>
      </c>
      <c r="B209" s="34">
        <v>28</v>
      </c>
      <c r="C209" s="8" t="s">
        <v>334</v>
      </c>
      <c r="D209" s="8" t="s">
        <v>654</v>
      </c>
      <c r="E209" s="8"/>
      <c r="F209" s="8" t="s">
        <v>392</v>
      </c>
      <c r="G209" s="20"/>
      <c r="H209" s="8"/>
      <c r="J209" s="41" t="str">
        <f t="shared" si="4"/>
        <v/>
      </c>
      <c r="K209" s="20" t="str">
        <f>IF(C209&lt;&gt;DART_MX8M!C209,DART_MX8M!C209,"")</f>
        <v/>
      </c>
      <c r="L209" s="20" t="str">
        <f>IF(C209&lt;&gt;DART_MX8MM!C209,DART_MX8MM!C209,"")</f>
        <v/>
      </c>
    </row>
    <row r="210" spans="1:12" x14ac:dyDescent="0.25">
      <c r="A210" s="24" t="s">
        <v>6</v>
      </c>
      <c r="B210" s="34">
        <v>29</v>
      </c>
      <c r="C210" s="8" t="s">
        <v>335</v>
      </c>
      <c r="D210" s="8" t="s">
        <v>655</v>
      </c>
      <c r="E210" s="8"/>
      <c r="F210" s="8" t="s">
        <v>491</v>
      </c>
      <c r="G210" s="20" t="s">
        <v>750</v>
      </c>
      <c r="H210" s="8" t="s">
        <v>771</v>
      </c>
      <c r="J210" s="41" t="str">
        <f t="shared" si="4"/>
        <v/>
      </c>
      <c r="K210" s="20" t="str">
        <f>IF(C210&lt;&gt;DART_MX8M!C210,DART_MX8M!C210,"")</f>
        <v/>
      </c>
      <c r="L210" s="20" t="str">
        <f>IF(C210&lt;&gt;DART_MX8MM!C210,DART_MX8MM!C210,"")</f>
        <v/>
      </c>
    </row>
    <row r="211" spans="1:12" x14ac:dyDescent="0.25">
      <c r="A211" s="24" t="s">
        <v>6</v>
      </c>
      <c r="B211" s="34">
        <v>30</v>
      </c>
      <c r="C211" s="8" t="s">
        <v>336</v>
      </c>
      <c r="D211" s="8" t="s">
        <v>656</v>
      </c>
      <c r="E211" s="8"/>
      <c r="F211" s="8" t="s">
        <v>392</v>
      </c>
      <c r="G211" s="20"/>
      <c r="H211" s="8"/>
      <c r="J211" s="41" t="str">
        <f t="shared" si="4"/>
        <v/>
      </c>
      <c r="K211" s="20" t="str">
        <f>IF(C211&lt;&gt;DART_MX8M!C211,DART_MX8M!C211,"")</f>
        <v/>
      </c>
      <c r="L211" s="20" t="str">
        <f>IF(C211&lt;&gt;DART_MX8MM!C211,DART_MX8MM!C211,"")</f>
        <v/>
      </c>
    </row>
    <row r="212" spans="1:12" x14ac:dyDescent="0.25">
      <c r="A212" s="24" t="s">
        <v>6</v>
      </c>
      <c r="B212" s="34">
        <v>31</v>
      </c>
      <c r="C212" s="8" t="s">
        <v>337</v>
      </c>
      <c r="D212" s="8" t="s">
        <v>657</v>
      </c>
      <c r="E212" s="8"/>
      <c r="F212" s="8" t="s">
        <v>493</v>
      </c>
      <c r="G212" s="20" t="s">
        <v>750</v>
      </c>
      <c r="H212" s="8" t="s">
        <v>771</v>
      </c>
      <c r="J212" s="41" t="str">
        <f t="shared" si="4"/>
        <v/>
      </c>
      <c r="K212" s="20" t="str">
        <f>IF(C212&lt;&gt;DART_MX8M!C212,DART_MX8M!C212,"")</f>
        <v/>
      </c>
      <c r="L212" s="20" t="str">
        <f>IF(C212&lt;&gt;DART_MX8MM!C212,DART_MX8MM!C212,"")</f>
        <v/>
      </c>
    </row>
    <row r="213" spans="1:12" x14ac:dyDescent="0.25">
      <c r="A213" s="24" t="s">
        <v>6</v>
      </c>
      <c r="B213" s="34">
        <v>32</v>
      </c>
      <c r="C213" s="8" t="s">
        <v>338</v>
      </c>
      <c r="D213" s="8" t="s">
        <v>658</v>
      </c>
      <c r="E213" s="8"/>
      <c r="F213" s="8"/>
      <c r="G213" s="20"/>
      <c r="H213" s="8"/>
      <c r="J213" s="41" t="str">
        <f t="shared" si="4"/>
        <v/>
      </c>
      <c r="K213" s="20" t="str">
        <f>IF(C213&lt;&gt;DART_MX8M!C213,DART_MX8M!C213,"")</f>
        <v/>
      </c>
      <c r="L213" s="20" t="str">
        <f>IF(C213&lt;&gt;DART_MX8MM!C213,DART_MX8MM!C213,"")</f>
        <v/>
      </c>
    </row>
    <row r="214" spans="1:12" x14ac:dyDescent="0.25">
      <c r="A214" s="24" t="s">
        <v>6</v>
      </c>
      <c r="B214" s="34">
        <v>33</v>
      </c>
      <c r="C214" s="8" t="s">
        <v>24</v>
      </c>
      <c r="D214" s="8" t="s">
        <v>24</v>
      </c>
      <c r="E214" s="8"/>
      <c r="F214" s="8"/>
      <c r="G214" s="20"/>
      <c r="H214" s="8"/>
      <c r="J214" s="41" t="str">
        <f t="shared" si="4"/>
        <v/>
      </c>
      <c r="K214" s="20" t="str">
        <f>IF(C214&lt;&gt;DART_MX8M!C214,DART_MX8M!C214,"")</f>
        <v/>
      </c>
      <c r="L214" s="20" t="str">
        <f>IF(C214&lt;&gt;DART_MX8MM!C214,DART_MX8MM!C214,"")</f>
        <v/>
      </c>
    </row>
    <row r="215" spans="1:12" x14ac:dyDescent="0.25">
      <c r="A215" s="24" t="s">
        <v>6</v>
      </c>
      <c r="B215" s="34">
        <v>34</v>
      </c>
      <c r="C215" s="8" t="s">
        <v>24</v>
      </c>
      <c r="D215" s="8" t="s">
        <v>24</v>
      </c>
      <c r="E215" s="8"/>
      <c r="F215" s="8"/>
      <c r="G215" s="20"/>
      <c r="H215" s="8"/>
      <c r="J215" s="41" t="str">
        <f t="shared" si="4"/>
        <v/>
      </c>
      <c r="K215" s="20" t="str">
        <f>IF(C215&lt;&gt;DART_MX8M!C215,DART_MX8M!C215,"")</f>
        <v/>
      </c>
      <c r="L215" s="20" t="str">
        <f>IF(C215&lt;&gt;DART_MX8MM!C215,DART_MX8MM!C215,"")</f>
        <v/>
      </c>
    </row>
    <row r="216" spans="1:12" x14ac:dyDescent="0.25">
      <c r="A216" s="24" t="s">
        <v>6</v>
      </c>
      <c r="B216" s="34">
        <v>35</v>
      </c>
      <c r="C216" s="8" t="s">
        <v>495</v>
      </c>
      <c r="D216" s="8" t="s">
        <v>495</v>
      </c>
      <c r="E216" s="8"/>
      <c r="F216" s="8"/>
      <c r="G216" s="20"/>
      <c r="H216" s="8"/>
      <c r="J216" s="41" t="str">
        <f t="shared" si="4"/>
        <v/>
      </c>
      <c r="K216" s="20" t="str">
        <f>IF(C216&lt;&gt;DART_MX8M!C216,DART_MX8M!C216,"")</f>
        <v/>
      </c>
      <c r="L216" s="20" t="str">
        <f>IF(C216&lt;&gt;DART_MX8MM!C216,DART_MX8MM!C216,"")</f>
        <v>NC</v>
      </c>
    </row>
    <row r="217" spans="1:12" x14ac:dyDescent="0.25">
      <c r="A217" s="24" t="s">
        <v>6</v>
      </c>
      <c r="B217" s="34">
        <v>36</v>
      </c>
      <c r="C217" s="8" t="s">
        <v>339</v>
      </c>
      <c r="D217" s="8" t="s">
        <v>659</v>
      </c>
      <c r="E217" s="8"/>
      <c r="F217" s="8"/>
      <c r="G217" s="20"/>
      <c r="H217" s="8"/>
      <c r="J217" s="41" t="str">
        <f t="shared" si="4"/>
        <v/>
      </c>
      <c r="K217" s="20" t="str">
        <f>IF(C217&lt;&gt;DART_MX8M!C217,DART_MX8M!C217,"")</f>
        <v/>
      </c>
      <c r="L217" s="20" t="str">
        <f>IF(C217&lt;&gt;DART_MX8MM!C217,DART_MX8MM!C217,"")</f>
        <v/>
      </c>
    </row>
    <row r="218" spans="1:12" x14ac:dyDescent="0.25">
      <c r="A218" s="24" t="s">
        <v>6</v>
      </c>
      <c r="B218" s="34">
        <v>37</v>
      </c>
      <c r="C218" s="8" t="s">
        <v>496</v>
      </c>
      <c r="D218" s="8" t="s">
        <v>496</v>
      </c>
      <c r="E218" s="8"/>
      <c r="F218" s="8"/>
      <c r="G218" s="20"/>
      <c r="H218" s="8"/>
      <c r="J218" s="41" t="str">
        <f t="shared" si="4"/>
        <v/>
      </c>
      <c r="K218" s="20" t="str">
        <f>IF(C218&lt;&gt;DART_MX8M!C218,DART_MX8M!C218,"")</f>
        <v/>
      </c>
      <c r="L218" s="20" t="str">
        <f>IF(C218&lt;&gt;DART_MX8MM!C218,DART_MX8MM!C218,"")</f>
        <v>NC</v>
      </c>
    </row>
    <row r="219" spans="1:12" x14ac:dyDescent="0.25">
      <c r="A219" s="24" t="s">
        <v>6</v>
      </c>
      <c r="B219" s="34">
        <v>38</v>
      </c>
      <c r="C219" s="8" t="s">
        <v>340</v>
      </c>
      <c r="D219" s="8" t="s">
        <v>660</v>
      </c>
      <c r="E219" s="8"/>
      <c r="F219" s="8"/>
      <c r="G219" s="20"/>
      <c r="H219" s="8"/>
      <c r="J219" s="41" t="str">
        <f t="shared" si="4"/>
        <v/>
      </c>
      <c r="K219" s="20" t="str">
        <f>IF(C219&lt;&gt;DART_MX8M!C219,DART_MX8M!C219,"")</f>
        <v/>
      </c>
      <c r="L219" s="20" t="str">
        <f>IF(C219&lt;&gt;DART_MX8MM!C219,DART_MX8MM!C219,"")</f>
        <v/>
      </c>
    </row>
    <row r="220" spans="1:12" x14ac:dyDescent="0.25">
      <c r="A220" s="24" t="s">
        <v>6</v>
      </c>
      <c r="B220" s="34">
        <v>39</v>
      </c>
      <c r="C220" s="8" t="s">
        <v>24</v>
      </c>
      <c r="D220" s="8" t="s">
        <v>24</v>
      </c>
      <c r="E220" s="8"/>
      <c r="F220" s="8"/>
      <c r="G220" s="20"/>
      <c r="H220" s="8"/>
      <c r="J220" s="41" t="str">
        <f t="shared" si="4"/>
        <v/>
      </c>
      <c r="K220" s="20" t="str">
        <f>IF(C220&lt;&gt;DART_MX8M!C220,DART_MX8M!C220,"")</f>
        <v/>
      </c>
      <c r="L220" s="20" t="str">
        <f>IF(C220&lt;&gt;DART_MX8MM!C220,DART_MX8MM!C220,"")</f>
        <v/>
      </c>
    </row>
    <row r="221" spans="1:12" x14ac:dyDescent="0.25">
      <c r="A221" s="24" t="s">
        <v>6</v>
      </c>
      <c r="B221" s="34">
        <v>40</v>
      </c>
      <c r="C221" s="8" t="s">
        <v>341</v>
      </c>
      <c r="D221" s="8" t="s">
        <v>176</v>
      </c>
      <c r="E221" s="8"/>
      <c r="F221" s="8"/>
      <c r="G221" s="20"/>
      <c r="H221" s="8"/>
      <c r="J221" s="41" t="str">
        <f t="shared" si="4"/>
        <v/>
      </c>
      <c r="K221" s="20" t="str">
        <f>IF(C221&lt;&gt;DART_MX8M!C221,DART_MX8M!C221,"")</f>
        <v/>
      </c>
      <c r="L221" s="20" t="str">
        <f>IF(C221&lt;&gt;DART_MX8MM!C221,DART_MX8MM!C221,"")</f>
        <v/>
      </c>
    </row>
    <row r="222" spans="1:12" x14ac:dyDescent="0.25">
      <c r="A222" s="24" t="s">
        <v>6</v>
      </c>
      <c r="B222" s="34">
        <v>41</v>
      </c>
      <c r="C222" s="8" t="s">
        <v>497</v>
      </c>
      <c r="D222" s="8" t="s">
        <v>497</v>
      </c>
      <c r="E222" s="8"/>
      <c r="F222" s="8"/>
      <c r="G222" s="20"/>
      <c r="H222" s="8"/>
      <c r="J222" s="41" t="str">
        <f t="shared" si="4"/>
        <v/>
      </c>
      <c r="K222" s="20" t="str">
        <f>IF(C222&lt;&gt;DART_MX8M!C222,DART_MX8M!C222,"")</f>
        <v/>
      </c>
      <c r="L222" s="20" t="str">
        <f>IF(C222&lt;&gt;DART_MX8MM!C222,DART_MX8MM!C222,"")</f>
        <v>NC</v>
      </c>
    </row>
    <row r="223" spans="1:12" x14ac:dyDescent="0.25">
      <c r="A223" s="24" t="s">
        <v>6</v>
      </c>
      <c r="B223" s="34">
        <v>42</v>
      </c>
      <c r="C223" s="8" t="s">
        <v>342</v>
      </c>
      <c r="D223" s="8" t="s">
        <v>1370</v>
      </c>
      <c r="E223" s="8"/>
      <c r="F223" s="8"/>
      <c r="G223" s="20"/>
      <c r="H223" s="10" t="s">
        <v>1367</v>
      </c>
      <c r="J223" s="41" t="str">
        <f t="shared" si="4"/>
        <v/>
      </c>
      <c r="K223" s="20" t="str">
        <f>IF(C223&lt;&gt;DART_MX8M!C223,DART_MX8M!C223,"")</f>
        <v/>
      </c>
      <c r="L223" s="20" t="str">
        <f>IF(C223&lt;&gt;DART_MX8MM!C223,DART_MX8MM!C223,"")</f>
        <v/>
      </c>
    </row>
    <row r="224" spans="1:12" x14ac:dyDescent="0.25">
      <c r="A224" s="24" t="s">
        <v>6</v>
      </c>
      <c r="B224" s="34">
        <v>43</v>
      </c>
      <c r="C224" s="8" t="s">
        <v>498</v>
      </c>
      <c r="D224" s="8" t="s">
        <v>498</v>
      </c>
      <c r="E224" s="8"/>
      <c r="F224" s="8"/>
      <c r="G224" s="20"/>
      <c r="H224" s="8"/>
      <c r="J224" s="41" t="str">
        <f t="shared" si="4"/>
        <v/>
      </c>
      <c r="K224" s="20" t="str">
        <f>IF(C224&lt;&gt;DART_MX8M!C224,DART_MX8M!C224,"")</f>
        <v/>
      </c>
      <c r="L224" s="20" t="str">
        <f>IF(C224&lt;&gt;DART_MX8MM!C224,DART_MX8MM!C224,"")</f>
        <v>NC</v>
      </c>
    </row>
    <row r="225" spans="1:12" ht="30" x14ac:dyDescent="0.25">
      <c r="A225" s="24" t="s">
        <v>6</v>
      </c>
      <c r="B225" s="34">
        <v>44</v>
      </c>
      <c r="C225" s="8" t="s">
        <v>179</v>
      </c>
      <c r="D225" s="8" t="s">
        <v>179</v>
      </c>
      <c r="E225" s="8"/>
      <c r="F225" s="8"/>
      <c r="G225" s="20"/>
      <c r="H225" s="10" t="s">
        <v>1299</v>
      </c>
      <c r="J225" s="41" t="str">
        <f t="shared" si="4"/>
        <v/>
      </c>
      <c r="K225" s="20" t="str">
        <f>IF(C225&lt;&gt;DART_MX8M!C225,DART_MX8M!C225,"")</f>
        <v/>
      </c>
      <c r="L225" s="20" t="str">
        <f>IF(C225&lt;&gt;DART_MX8MM!C225,DART_MX8MM!C225,"")</f>
        <v/>
      </c>
    </row>
    <row r="226" spans="1:12" x14ac:dyDescent="0.25">
      <c r="A226" s="24" t="s">
        <v>6</v>
      </c>
      <c r="B226" s="34">
        <v>45</v>
      </c>
      <c r="C226" s="8" t="s">
        <v>24</v>
      </c>
      <c r="D226" s="8" t="s">
        <v>24</v>
      </c>
      <c r="E226" s="8"/>
      <c r="F226" s="8"/>
      <c r="G226" s="20"/>
      <c r="H226" s="8"/>
      <c r="J226" s="41" t="str">
        <f t="shared" si="4"/>
        <v/>
      </c>
      <c r="K226" s="20" t="str">
        <f>IF(C226&lt;&gt;DART_MX8M!C226,DART_MX8M!C226,"")</f>
        <v/>
      </c>
      <c r="L226" s="20" t="str">
        <f>IF(C226&lt;&gt;DART_MX8MM!C226,DART_MX8MM!C226,"")</f>
        <v/>
      </c>
    </row>
    <row r="227" spans="1:12" x14ac:dyDescent="0.25">
      <c r="A227" s="24" t="s">
        <v>6</v>
      </c>
      <c r="B227" s="34">
        <v>46</v>
      </c>
      <c r="C227" s="8" t="s">
        <v>343</v>
      </c>
      <c r="D227" s="8" t="s">
        <v>1369</v>
      </c>
      <c r="E227" s="8"/>
      <c r="F227" s="8"/>
      <c r="G227" s="20"/>
      <c r="H227" s="10" t="s">
        <v>1367</v>
      </c>
      <c r="J227" s="41" t="str">
        <f t="shared" si="4"/>
        <v/>
      </c>
      <c r="K227" s="20" t="str">
        <f>IF(C227&lt;&gt;DART_MX8M!C227,DART_MX8M!C227,"")</f>
        <v/>
      </c>
      <c r="L227" s="20" t="str">
        <f>IF(C227&lt;&gt;DART_MX8MM!C227,DART_MX8MM!C227,"")</f>
        <v/>
      </c>
    </row>
    <row r="228" spans="1:12" x14ac:dyDescent="0.25">
      <c r="A228" s="24" t="s">
        <v>6</v>
      </c>
      <c r="B228" s="34">
        <v>47</v>
      </c>
      <c r="C228" s="8" t="s">
        <v>499</v>
      </c>
      <c r="D228" s="8" t="s">
        <v>499</v>
      </c>
      <c r="E228" s="8"/>
      <c r="F228" s="8"/>
      <c r="G228" s="20"/>
      <c r="H228" s="8"/>
      <c r="J228" s="41" t="str">
        <f t="shared" si="4"/>
        <v/>
      </c>
      <c r="K228" s="20" t="str">
        <f>IF(C228&lt;&gt;DART_MX8M!C228,DART_MX8M!C228,"")</f>
        <v/>
      </c>
      <c r="L228" s="20" t="str">
        <f>IF(C228&lt;&gt;DART_MX8MM!C228,DART_MX8MM!C228,"")</f>
        <v/>
      </c>
    </row>
    <row r="229" spans="1:12" x14ac:dyDescent="0.25">
      <c r="A229" s="24" t="s">
        <v>6</v>
      </c>
      <c r="B229" s="34">
        <v>48</v>
      </c>
      <c r="C229" s="8" t="s">
        <v>344</v>
      </c>
      <c r="D229" s="8" t="s">
        <v>661</v>
      </c>
      <c r="E229" s="8"/>
      <c r="F229" s="8"/>
      <c r="G229" s="20"/>
      <c r="H229" s="8"/>
      <c r="J229" s="41" t="str">
        <f t="shared" si="4"/>
        <v/>
      </c>
      <c r="K229" s="20" t="str">
        <f>IF(C229&lt;&gt;DART_MX8M!C229,DART_MX8M!C229,"")</f>
        <v/>
      </c>
      <c r="L229" s="20" t="str">
        <f>IF(C229&lt;&gt;DART_MX8MM!C229,DART_MX8MM!C229,"")</f>
        <v/>
      </c>
    </row>
    <row r="230" spans="1:12" x14ac:dyDescent="0.25">
      <c r="A230" s="24" t="s">
        <v>6</v>
      </c>
      <c r="B230" s="34">
        <v>49</v>
      </c>
      <c r="C230" s="8" t="s">
        <v>500</v>
      </c>
      <c r="D230" s="8" t="s">
        <v>500</v>
      </c>
      <c r="E230" s="8"/>
      <c r="F230" s="8"/>
      <c r="G230" s="20"/>
      <c r="H230" s="8"/>
      <c r="J230" s="41" t="str">
        <f t="shared" si="4"/>
        <v/>
      </c>
      <c r="K230" s="20" t="str">
        <f>IF(C230&lt;&gt;DART_MX8M!C230,DART_MX8M!C230,"")</f>
        <v/>
      </c>
      <c r="L230" s="20" t="str">
        <f>IF(C230&lt;&gt;DART_MX8MM!C230,DART_MX8MM!C230,"")</f>
        <v/>
      </c>
    </row>
    <row r="231" spans="1:12" x14ac:dyDescent="0.25">
      <c r="A231" s="24" t="s">
        <v>6</v>
      </c>
      <c r="B231" s="34">
        <v>50</v>
      </c>
      <c r="C231" s="8" t="s">
        <v>345</v>
      </c>
      <c r="D231" s="8" t="s">
        <v>662</v>
      </c>
      <c r="E231" s="8"/>
      <c r="F231" s="8"/>
      <c r="G231" s="20"/>
      <c r="H231" s="8"/>
      <c r="J231" s="41" t="str">
        <f t="shared" si="4"/>
        <v/>
      </c>
      <c r="K231" s="20" t="str">
        <f>IF(C231&lt;&gt;DART_MX8M!C231,DART_MX8M!C231,"")</f>
        <v/>
      </c>
      <c r="L231" s="20" t="str">
        <f>IF(C231&lt;&gt;DART_MX8MM!C231,DART_MX8MM!C231,"")</f>
        <v/>
      </c>
    </row>
    <row r="232" spans="1:12" x14ac:dyDescent="0.25">
      <c r="A232" s="24" t="s">
        <v>6</v>
      </c>
      <c r="B232" s="34">
        <v>51</v>
      </c>
      <c r="C232" s="8" t="s">
        <v>24</v>
      </c>
      <c r="D232" s="8" t="s">
        <v>24</v>
      </c>
      <c r="E232" s="8"/>
      <c r="F232" s="8"/>
      <c r="G232" s="20"/>
      <c r="H232" s="8"/>
      <c r="J232" s="41" t="str">
        <f t="shared" si="4"/>
        <v/>
      </c>
      <c r="K232" s="20" t="str">
        <f>IF(C232&lt;&gt;DART_MX8M!C232,DART_MX8M!C232,"")</f>
        <v/>
      </c>
      <c r="L232" s="20" t="str">
        <f>IF(C232&lt;&gt;DART_MX8MM!C232,DART_MX8MM!C232,"")</f>
        <v/>
      </c>
    </row>
    <row r="233" spans="1:12" x14ac:dyDescent="0.25">
      <c r="A233" s="24" t="s">
        <v>6</v>
      </c>
      <c r="B233" s="34">
        <v>52</v>
      </c>
      <c r="C233" s="8" t="s">
        <v>346</v>
      </c>
      <c r="D233" s="8" t="s">
        <v>663</v>
      </c>
      <c r="E233" s="8"/>
      <c r="F233" s="8"/>
      <c r="G233" s="20"/>
      <c r="H233" s="8"/>
      <c r="J233" s="41" t="str">
        <f t="shared" si="4"/>
        <v/>
      </c>
      <c r="K233" s="20" t="str">
        <f>IF(C233&lt;&gt;DART_MX8M!C233,DART_MX8M!C233,"")</f>
        <v/>
      </c>
      <c r="L233" s="20" t="str">
        <f>IF(C233&lt;&gt;DART_MX8MM!C233,DART_MX8MM!C233,"")</f>
        <v/>
      </c>
    </row>
    <row r="234" spans="1:12" x14ac:dyDescent="0.25">
      <c r="A234" s="24" t="s">
        <v>6</v>
      </c>
      <c r="B234" s="34">
        <v>53</v>
      </c>
      <c r="C234" s="8" t="s">
        <v>501</v>
      </c>
      <c r="D234" s="8" t="s">
        <v>501</v>
      </c>
      <c r="E234" s="8"/>
      <c r="F234" s="8"/>
      <c r="G234" s="20"/>
      <c r="H234" s="8"/>
      <c r="J234" s="41" t="str">
        <f t="shared" si="4"/>
        <v/>
      </c>
      <c r="K234" s="20" t="str">
        <f>IF(C234&lt;&gt;DART_MX8M!C234,DART_MX8M!C234,"")</f>
        <v/>
      </c>
      <c r="L234" s="20" t="str">
        <f>IF(C234&lt;&gt;DART_MX8MM!C234,DART_MX8MM!C234,"")</f>
        <v>NC</v>
      </c>
    </row>
    <row r="235" spans="1:12" x14ac:dyDescent="0.25">
      <c r="A235" s="24" t="s">
        <v>6</v>
      </c>
      <c r="B235" s="34">
        <v>54</v>
      </c>
      <c r="C235" s="8" t="s">
        <v>416</v>
      </c>
      <c r="D235" s="8" t="s">
        <v>664</v>
      </c>
      <c r="E235" s="8"/>
      <c r="F235" s="8"/>
      <c r="G235" s="20"/>
      <c r="H235" s="8"/>
      <c r="J235" s="41" t="str">
        <f t="shared" si="4"/>
        <v/>
      </c>
      <c r="K235" s="20" t="str">
        <f>IF(C235&lt;&gt;DART_MX8M!C235,DART_MX8M!C235,"")</f>
        <v>GPIO1_IO03</v>
      </c>
      <c r="L235" s="20" t="str">
        <f>IF(C235&lt;&gt;DART_MX8MM!C235,DART_MX8MM!C235,"")</f>
        <v>GPIO1_IO03</v>
      </c>
    </row>
    <row r="236" spans="1:12" x14ac:dyDescent="0.25">
      <c r="A236" s="24" t="s">
        <v>6</v>
      </c>
      <c r="B236" s="34">
        <v>55</v>
      </c>
      <c r="C236" s="8" t="s">
        <v>502</v>
      </c>
      <c r="D236" s="8" t="s">
        <v>502</v>
      </c>
      <c r="E236" s="8"/>
      <c r="F236" s="8"/>
      <c r="G236" s="20"/>
      <c r="H236" s="8"/>
      <c r="J236" s="41" t="str">
        <f t="shared" si="4"/>
        <v/>
      </c>
      <c r="K236" s="20" t="str">
        <f>IF(C236&lt;&gt;DART_MX8M!C236,DART_MX8M!C236,"")</f>
        <v/>
      </c>
      <c r="L236" s="20" t="str">
        <f>IF(C236&lt;&gt;DART_MX8MM!C236,DART_MX8MM!C236,"")</f>
        <v>NC</v>
      </c>
    </row>
    <row r="237" spans="1:12" ht="30" x14ac:dyDescent="0.25">
      <c r="A237" s="24" t="s">
        <v>6</v>
      </c>
      <c r="B237" s="34">
        <v>56</v>
      </c>
      <c r="C237" s="8" t="s">
        <v>188</v>
      </c>
      <c r="D237" s="8" t="s">
        <v>188</v>
      </c>
      <c r="E237" s="8"/>
      <c r="F237" s="8"/>
      <c r="G237" s="20"/>
      <c r="H237" s="10" t="s">
        <v>1299</v>
      </c>
      <c r="J237" s="41" t="str">
        <f t="shared" si="4"/>
        <v/>
      </c>
      <c r="K237" s="20" t="str">
        <f>IF(C237&lt;&gt;DART_MX8M!C237,DART_MX8M!C237,"")</f>
        <v/>
      </c>
      <c r="L237" s="20" t="str">
        <f>IF(C237&lt;&gt;DART_MX8MM!C237,DART_MX8MM!C237,"")</f>
        <v/>
      </c>
    </row>
    <row r="238" spans="1:12" x14ac:dyDescent="0.25">
      <c r="A238" s="24" t="s">
        <v>6</v>
      </c>
      <c r="B238" s="34">
        <v>57</v>
      </c>
      <c r="C238" s="8" t="s">
        <v>24</v>
      </c>
      <c r="D238" s="8" t="s">
        <v>24</v>
      </c>
      <c r="E238" s="8"/>
      <c r="F238" s="8"/>
      <c r="G238" s="20"/>
      <c r="H238" s="8"/>
      <c r="J238" s="41" t="str">
        <f t="shared" si="4"/>
        <v/>
      </c>
      <c r="K238" s="20" t="str">
        <f>IF(C238&lt;&gt;DART_MX8M!C238,DART_MX8M!C238,"")</f>
        <v/>
      </c>
      <c r="L238" s="20" t="str">
        <f>IF(C238&lt;&gt;DART_MX8MM!C238,DART_MX8MM!C238,"")</f>
        <v/>
      </c>
    </row>
    <row r="239" spans="1:12" x14ac:dyDescent="0.25">
      <c r="A239" s="24" t="s">
        <v>6</v>
      </c>
      <c r="B239" s="34">
        <v>58</v>
      </c>
      <c r="C239" s="8" t="s">
        <v>348</v>
      </c>
      <c r="D239" s="8" t="s">
        <v>665</v>
      </c>
      <c r="E239" s="8"/>
      <c r="F239" s="8"/>
      <c r="G239" s="20"/>
      <c r="H239" s="8"/>
      <c r="J239" s="41" t="str">
        <f t="shared" si="4"/>
        <v/>
      </c>
      <c r="K239" s="20" t="str">
        <f>IF(C239&lt;&gt;DART_MX8M!C239,DART_MX8M!C239,"")</f>
        <v/>
      </c>
      <c r="L239" s="20" t="str">
        <f>IF(C239&lt;&gt;DART_MX8MM!C239,DART_MX8MM!C239,"")</f>
        <v/>
      </c>
    </row>
    <row r="240" spans="1:12" x14ac:dyDescent="0.25">
      <c r="A240" s="24" t="s">
        <v>6</v>
      </c>
      <c r="B240" s="34">
        <v>59</v>
      </c>
      <c r="C240" s="8" t="s">
        <v>503</v>
      </c>
      <c r="D240" s="8" t="s">
        <v>503</v>
      </c>
      <c r="E240" s="8"/>
      <c r="F240" s="8"/>
      <c r="G240" s="20"/>
      <c r="H240" s="8"/>
      <c r="J240" s="41" t="str">
        <f t="shared" si="4"/>
        <v/>
      </c>
      <c r="K240" s="20" t="str">
        <f>IF(C240&lt;&gt;DART_MX8M!C240,DART_MX8M!C240,"")</f>
        <v/>
      </c>
      <c r="L240" s="20" t="str">
        <f>IF(C240&lt;&gt;DART_MX8MM!C240,DART_MX8MM!C240,"")</f>
        <v>NC</v>
      </c>
    </row>
    <row r="241" spans="1:12" x14ac:dyDescent="0.25">
      <c r="A241" s="24" t="s">
        <v>6</v>
      </c>
      <c r="B241" s="34">
        <v>60</v>
      </c>
      <c r="C241" s="8" t="s">
        <v>349</v>
      </c>
      <c r="D241" s="8" t="s">
        <v>666</v>
      </c>
      <c r="E241" s="8"/>
      <c r="F241" s="8"/>
      <c r="G241" s="20"/>
      <c r="H241" s="8"/>
      <c r="J241" s="41" t="str">
        <f t="shared" si="4"/>
        <v/>
      </c>
      <c r="K241" s="20" t="str">
        <f>IF(C241&lt;&gt;DART_MX8M!C241,DART_MX8M!C241,"")</f>
        <v/>
      </c>
      <c r="L241" s="20" t="str">
        <f>IF(C241&lt;&gt;DART_MX8MM!C241,DART_MX8MM!C241,"")</f>
        <v/>
      </c>
    </row>
    <row r="242" spans="1:12" x14ac:dyDescent="0.25">
      <c r="A242" s="24" t="s">
        <v>6</v>
      </c>
      <c r="B242" s="34">
        <v>61</v>
      </c>
      <c r="C242" s="8" t="s">
        <v>504</v>
      </c>
      <c r="D242" s="8" t="s">
        <v>504</v>
      </c>
      <c r="E242" s="8"/>
      <c r="F242" s="8"/>
      <c r="G242" s="20"/>
      <c r="H242" s="8"/>
      <c r="J242" s="41" t="str">
        <f t="shared" si="4"/>
        <v/>
      </c>
      <c r="K242" s="20" t="str">
        <f>IF(C242&lt;&gt;DART_MX8M!C242,DART_MX8M!C242,"")</f>
        <v/>
      </c>
      <c r="L242" s="20" t="str">
        <f>IF(C242&lt;&gt;DART_MX8MM!C242,DART_MX8MM!C242,"")</f>
        <v>NC</v>
      </c>
    </row>
    <row r="243" spans="1:12" x14ac:dyDescent="0.25">
      <c r="A243" s="24" t="s">
        <v>6</v>
      </c>
      <c r="B243" s="34">
        <v>62</v>
      </c>
      <c r="C243" s="8" t="s">
        <v>350</v>
      </c>
      <c r="D243" s="8" t="s">
        <v>667</v>
      </c>
      <c r="E243" s="8"/>
      <c r="F243" s="8"/>
      <c r="G243" s="20"/>
      <c r="H243" s="8"/>
      <c r="J243" s="41" t="str">
        <f t="shared" si="4"/>
        <v/>
      </c>
      <c r="K243" s="20" t="str">
        <f>IF(C243&lt;&gt;DART_MX8M!C243,DART_MX8M!C243,"")</f>
        <v/>
      </c>
      <c r="L243" s="20" t="str">
        <f>IF(C243&lt;&gt;DART_MX8MM!C243,DART_MX8MM!C243,"")</f>
        <v/>
      </c>
    </row>
    <row r="244" spans="1:12" x14ac:dyDescent="0.25">
      <c r="A244" s="24" t="s">
        <v>6</v>
      </c>
      <c r="B244" s="34">
        <v>63</v>
      </c>
      <c r="C244" s="8" t="s">
        <v>24</v>
      </c>
      <c r="D244" s="8" t="s">
        <v>24</v>
      </c>
      <c r="E244" s="8"/>
      <c r="F244" s="8"/>
      <c r="G244" s="20"/>
      <c r="H244" s="8"/>
      <c r="J244" s="41" t="str">
        <f t="shared" si="4"/>
        <v/>
      </c>
      <c r="K244" s="20" t="str">
        <f>IF(C244&lt;&gt;DART_MX8M!C244,DART_MX8M!C244,"")</f>
        <v/>
      </c>
      <c r="L244" s="20" t="str">
        <f>IF(C244&lt;&gt;DART_MX8MM!C244,DART_MX8MM!C244,"")</f>
        <v/>
      </c>
    </row>
    <row r="245" spans="1:12" x14ac:dyDescent="0.25">
      <c r="A245" s="24" t="s">
        <v>6</v>
      </c>
      <c r="B245" s="34">
        <v>64</v>
      </c>
      <c r="C245" s="8" t="s">
        <v>351</v>
      </c>
      <c r="D245" s="8" t="s">
        <v>668</v>
      </c>
      <c r="E245" s="8"/>
      <c r="F245" s="8"/>
      <c r="G245" s="20"/>
      <c r="H245" s="8"/>
      <c r="J245" s="41" t="str">
        <f t="shared" si="4"/>
        <v/>
      </c>
      <c r="K245" s="20" t="str">
        <f>IF(C245&lt;&gt;DART_MX8M!C245,DART_MX8M!C245,"")</f>
        <v/>
      </c>
      <c r="L245" s="20" t="str">
        <f>IF(C245&lt;&gt;DART_MX8MM!C245,DART_MX8MM!C245,"")</f>
        <v/>
      </c>
    </row>
    <row r="246" spans="1:12" x14ac:dyDescent="0.25">
      <c r="A246" s="24" t="s">
        <v>6</v>
      </c>
      <c r="B246" s="34">
        <v>65</v>
      </c>
      <c r="C246" s="8" t="s">
        <v>505</v>
      </c>
      <c r="D246" s="8" t="s">
        <v>505</v>
      </c>
      <c r="E246" s="8"/>
      <c r="F246" s="8"/>
      <c r="G246" s="20"/>
      <c r="H246" s="8"/>
      <c r="J246" s="41" t="str">
        <f t="shared" si="4"/>
        <v/>
      </c>
      <c r="K246" s="20" t="str">
        <f>IF(C246&lt;&gt;DART_MX8M!C246,DART_MX8M!C246,"")</f>
        <v/>
      </c>
      <c r="L246" s="20" t="str">
        <f>IF(C246&lt;&gt;DART_MX8MM!C246,DART_MX8MM!C246,"")</f>
        <v/>
      </c>
    </row>
    <row r="247" spans="1:12" x14ac:dyDescent="0.25">
      <c r="A247" s="24" t="s">
        <v>6</v>
      </c>
      <c r="B247" s="34">
        <v>66</v>
      </c>
      <c r="C247" s="8" t="s">
        <v>196</v>
      </c>
      <c r="D247" s="8" t="s">
        <v>196</v>
      </c>
      <c r="E247" s="8"/>
      <c r="F247" s="8"/>
      <c r="G247" s="20"/>
      <c r="H247" s="8" t="s">
        <v>705</v>
      </c>
      <c r="J247" s="41" t="str">
        <f t="shared" si="4"/>
        <v/>
      </c>
      <c r="K247" s="20" t="str">
        <f>IF(C247&lt;&gt;DART_MX8M!C247,DART_MX8M!C247,"")</f>
        <v/>
      </c>
      <c r="L247" s="20" t="str">
        <f>IF(C247&lt;&gt;DART_MX8MM!C247,DART_MX8MM!C247,"")</f>
        <v/>
      </c>
    </row>
    <row r="248" spans="1:12" x14ac:dyDescent="0.25">
      <c r="A248" s="24" t="s">
        <v>6</v>
      </c>
      <c r="B248" s="34">
        <v>67</v>
      </c>
      <c r="C248" s="8" t="s">
        <v>506</v>
      </c>
      <c r="D248" s="8" t="s">
        <v>506</v>
      </c>
      <c r="E248" s="8"/>
      <c r="F248" s="8"/>
      <c r="G248" s="20"/>
      <c r="H248" s="8"/>
      <c r="J248" s="41" t="str">
        <f t="shared" si="4"/>
        <v/>
      </c>
      <c r="K248" s="20" t="str">
        <f>IF(C248&lt;&gt;DART_MX8M!C248,DART_MX8M!C248,"")</f>
        <v/>
      </c>
      <c r="L248" s="20" t="str">
        <f>IF(C248&lt;&gt;DART_MX8MM!C248,DART_MX8MM!C248,"")</f>
        <v/>
      </c>
    </row>
    <row r="249" spans="1:12" x14ac:dyDescent="0.25">
      <c r="A249" s="24" t="s">
        <v>6</v>
      </c>
      <c r="B249" s="34">
        <v>68</v>
      </c>
      <c r="C249" s="8" t="s">
        <v>24</v>
      </c>
      <c r="D249" s="8" t="s">
        <v>24</v>
      </c>
      <c r="E249" s="8"/>
      <c r="F249" s="8"/>
      <c r="G249" s="20"/>
      <c r="H249" s="8"/>
      <c r="J249" s="41" t="str">
        <f t="shared" si="4"/>
        <v/>
      </c>
      <c r="K249" s="20" t="str">
        <f>IF(C249&lt;&gt;DART_MX8M!C249,DART_MX8M!C249,"")</f>
        <v/>
      </c>
      <c r="L249" s="20" t="str">
        <f>IF(C249&lt;&gt;DART_MX8MM!C249,DART_MX8MM!C249,"")</f>
        <v/>
      </c>
    </row>
    <row r="250" spans="1:12" x14ac:dyDescent="0.25">
      <c r="A250" s="24" t="s">
        <v>6</v>
      </c>
      <c r="B250" s="34">
        <v>69</v>
      </c>
      <c r="C250" s="8" t="s">
        <v>394</v>
      </c>
      <c r="D250" s="8" t="s">
        <v>394</v>
      </c>
      <c r="E250" s="8"/>
      <c r="F250" s="8"/>
      <c r="G250" s="20"/>
      <c r="H250" s="10"/>
      <c r="J250" s="41" t="str">
        <f t="shared" si="4"/>
        <v/>
      </c>
      <c r="K250" s="20" t="str">
        <f>IF(C250&lt;&gt;DART_MX8M!C250,DART_MX8M!C250,"")</f>
        <v>VBAT_3V3</v>
      </c>
      <c r="L250" s="20" t="str">
        <f>IF(C250&lt;&gt;DART_MX8MM!C250,DART_MX8MM!C250,"")</f>
        <v/>
      </c>
    </row>
    <row r="251" spans="1:12" x14ac:dyDescent="0.25">
      <c r="A251" s="24" t="s">
        <v>6</v>
      </c>
      <c r="B251" s="34">
        <v>70</v>
      </c>
      <c r="C251" s="8" t="str">
        <f>D251</f>
        <v>CSI_P2_CK_N</v>
      </c>
      <c r="D251" s="8" t="s">
        <v>756</v>
      </c>
      <c r="E251" s="8"/>
      <c r="F251" s="8"/>
      <c r="G251" s="20"/>
      <c r="H251" s="8" t="s">
        <v>709</v>
      </c>
      <c r="J251" s="41" t="str">
        <f t="shared" si="4"/>
        <v/>
      </c>
      <c r="K251" s="20" t="str">
        <f>IF(C251&lt;&gt;DART_MX8M!C251,DART_MX8M!C251,"")</f>
        <v/>
      </c>
      <c r="L251" s="20" t="str">
        <f>IF(C251&lt;&gt;DART_MX8MM!C251,DART_MX8MM!C251,"")</f>
        <v>NC</v>
      </c>
    </row>
    <row r="252" spans="1:12" x14ac:dyDescent="0.25">
      <c r="A252" s="24" t="s">
        <v>6</v>
      </c>
      <c r="B252" s="34">
        <v>71</v>
      </c>
      <c r="C252" s="8" t="s">
        <v>200</v>
      </c>
      <c r="D252" s="8" t="s">
        <v>200</v>
      </c>
      <c r="E252" s="8"/>
      <c r="F252" s="8"/>
      <c r="G252" s="20"/>
      <c r="H252" s="8"/>
      <c r="J252" s="41" t="str">
        <f t="shared" si="4"/>
        <v/>
      </c>
      <c r="K252" s="20" t="str">
        <f>IF(C252&lt;&gt;DART_MX8M!C252,DART_MX8M!C252,"")</f>
        <v/>
      </c>
      <c r="L252" s="20" t="str">
        <f>IF(C252&lt;&gt;DART_MX8MM!C252,DART_MX8MM!C252,"")</f>
        <v/>
      </c>
    </row>
    <row r="253" spans="1:12" x14ac:dyDescent="0.25">
      <c r="A253" s="24" t="s">
        <v>6</v>
      </c>
      <c r="B253" s="34">
        <v>72</v>
      </c>
      <c r="C253" s="8" t="str">
        <f>D253</f>
        <v>CSI_P2_CK_P</v>
      </c>
      <c r="D253" s="8" t="s">
        <v>757</v>
      </c>
      <c r="E253" s="8"/>
      <c r="F253" s="8"/>
      <c r="G253" s="20"/>
      <c r="H253" s="8" t="s">
        <v>709</v>
      </c>
      <c r="J253" s="41" t="str">
        <f t="shared" si="4"/>
        <v/>
      </c>
      <c r="K253" s="20" t="str">
        <f>IF(C253&lt;&gt;DART_MX8M!C253,DART_MX8M!C253,"")</f>
        <v/>
      </c>
      <c r="L253" s="20" t="str">
        <f>IF(C253&lt;&gt;DART_MX8MM!C253,DART_MX8MM!C253,"")</f>
        <v>NC</v>
      </c>
    </row>
    <row r="254" spans="1:12" x14ac:dyDescent="0.25">
      <c r="A254" s="24" t="s">
        <v>6</v>
      </c>
      <c r="B254" s="34">
        <v>73</v>
      </c>
      <c r="C254" s="8" t="s">
        <v>200</v>
      </c>
      <c r="D254" s="8" t="s">
        <v>200</v>
      </c>
      <c r="E254" s="8"/>
      <c r="F254" s="8"/>
      <c r="G254" s="20"/>
      <c r="H254" s="8"/>
      <c r="J254" s="41" t="str">
        <f t="shared" si="4"/>
        <v/>
      </c>
      <c r="K254" s="20" t="str">
        <f>IF(C254&lt;&gt;DART_MX8M!C254,DART_MX8M!C254,"")</f>
        <v/>
      </c>
      <c r="L254" s="20" t="str">
        <f>IF(C254&lt;&gt;DART_MX8MM!C254,DART_MX8MM!C254,"")</f>
        <v/>
      </c>
    </row>
    <row r="255" spans="1:12" x14ac:dyDescent="0.25">
      <c r="A255" s="24" t="s">
        <v>6</v>
      </c>
      <c r="B255" s="34">
        <v>74</v>
      </c>
      <c r="C255" s="8" t="s">
        <v>24</v>
      </c>
      <c r="D255" s="8" t="s">
        <v>24</v>
      </c>
      <c r="E255" s="8"/>
      <c r="F255" s="8"/>
      <c r="G255" s="20"/>
      <c r="H255" s="8"/>
      <c r="J255" s="41" t="str">
        <f t="shared" si="4"/>
        <v/>
      </c>
      <c r="K255" s="20" t="str">
        <f>IF(C255&lt;&gt;DART_MX8M!C255,DART_MX8M!C255,"")</f>
        <v/>
      </c>
      <c r="L255" s="20" t="str">
        <f>IF(C255&lt;&gt;DART_MX8MM!C255,DART_MX8MM!C255,"")</f>
        <v/>
      </c>
    </row>
    <row r="256" spans="1:12" x14ac:dyDescent="0.25">
      <c r="A256" s="24" t="s">
        <v>6</v>
      </c>
      <c r="B256" s="34">
        <v>75</v>
      </c>
      <c r="C256" s="8" t="s">
        <v>200</v>
      </c>
      <c r="D256" s="8" t="s">
        <v>200</v>
      </c>
      <c r="E256" s="8"/>
      <c r="F256" s="8"/>
      <c r="G256" s="20"/>
      <c r="H256" s="8"/>
      <c r="J256" s="41" t="str">
        <f t="shared" si="4"/>
        <v/>
      </c>
      <c r="K256" s="20" t="str">
        <f>IF(C256&lt;&gt;DART_MX8M!C256,DART_MX8M!C256,"")</f>
        <v/>
      </c>
      <c r="L256" s="20" t="str">
        <f>IF(C256&lt;&gt;DART_MX8MM!C256,DART_MX8MM!C256,"")</f>
        <v/>
      </c>
    </row>
    <row r="257" spans="1:12" x14ac:dyDescent="0.25">
      <c r="A257" s="24" t="s">
        <v>6</v>
      </c>
      <c r="B257" s="34">
        <v>76</v>
      </c>
      <c r="C257" s="8" t="str">
        <f>D257</f>
        <v>CSI_P2_D3_N</v>
      </c>
      <c r="D257" s="8" t="s">
        <v>669</v>
      </c>
      <c r="E257" s="8"/>
      <c r="F257" s="8"/>
      <c r="G257" s="20"/>
      <c r="H257" s="8" t="s">
        <v>709</v>
      </c>
      <c r="J257" s="41" t="str">
        <f t="shared" si="4"/>
        <v/>
      </c>
      <c r="K257" s="20" t="str">
        <f>IF(C257&lt;&gt;DART_MX8M!C257,DART_MX8M!C257,"")</f>
        <v/>
      </c>
      <c r="L257" s="20" t="str">
        <f>IF(C257&lt;&gt;DART_MX8MM!C257,DART_MX8MM!C257,"")</f>
        <v>NC</v>
      </c>
    </row>
    <row r="258" spans="1:12" x14ac:dyDescent="0.25">
      <c r="A258" s="24" t="s">
        <v>6</v>
      </c>
      <c r="B258" s="34">
        <v>77</v>
      </c>
      <c r="C258" s="8" t="s">
        <v>200</v>
      </c>
      <c r="D258" s="8" t="s">
        <v>200</v>
      </c>
      <c r="E258" s="8"/>
      <c r="F258" s="8"/>
      <c r="G258" s="20"/>
      <c r="H258" s="8"/>
      <c r="J258" s="41" t="str">
        <f t="shared" ref="J258:J271" si="5">IFERROR(MID(D258,SEARCH($J$1,D258,1),IFERROR(SEARCH("/",D258,SEARCH($J$1,D258,1)),LEN(D258)+1)-SEARCH($J$1,D258,1)),"")</f>
        <v/>
      </c>
      <c r="K258" s="20" t="str">
        <f>IF(C258&lt;&gt;DART_MX8M!C258,DART_MX8M!C258,"")</f>
        <v/>
      </c>
      <c r="L258" s="20" t="str">
        <f>IF(C258&lt;&gt;DART_MX8MM!C258,DART_MX8MM!C258,"")</f>
        <v/>
      </c>
    </row>
    <row r="259" spans="1:12" x14ac:dyDescent="0.25">
      <c r="A259" s="24" t="s">
        <v>6</v>
      </c>
      <c r="B259" s="34">
        <v>78</v>
      </c>
      <c r="C259" s="8" t="str">
        <f>D259</f>
        <v>CSI_P2_D3_P</v>
      </c>
      <c r="D259" s="8" t="s">
        <v>670</v>
      </c>
      <c r="E259" s="8"/>
      <c r="F259" s="8"/>
      <c r="G259" s="20"/>
      <c r="H259" s="8" t="s">
        <v>709</v>
      </c>
      <c r="J259" s="41" t="str">
        <f t="shared" si="5"/>
        <v/>
      </c>
      <c r="K259" s="20" t="str">
        <f>IF(C259&lt;&gt;DART_MX8M!C259,DART_MX8M!C259,"")</f>
        <v/>
      </c>
      <c r="L259" s="20" t="str">
        <f>IF(C259&lt;&gt;DART_MX8MM!C259,DART_MX8MM!C259,"")</f>
        <v>NC</v>
      </c>
    </row>
    <row r="260" spans="1:12" x14ac:dyDescent="0.25">
      <c r="A260" s="24" t="s">
        <v>6</v>
      </c>
      <c r="B260" s="34">
        <v>79</v>
      </c>
      <c r="C260" s="8" t="s">
        <v>200</v>
      </c>
      <c r="D260" s="8" t="s">
        <v>200</v>
      </c>
      <c r="E260" s="8"/>
      <c r="F260" s="8"/>
      <c r="G260" s="20"/>
      <c r="H260" s="8"/>
      <c r="J260" s="41" t="str">
        <f t="shared" si="5"/>
        <v/>
      </c>
      <c r="K260" s="20" t="str">
        <f>IF(C260&lt;&gt;DART_MX8M!C260,DART_MX8M!C260,"")</f>
        <v/>
      </c>
      <c r="L260" s="20" t="str">
        <f>IF(C260&lt;&gt;DART_MX8MM!C260,DART_MX8MM!C260,"")</f>
        <v/>
      </c>
    </row>
    <row r="261" spans="1:12" x14ac:dyDescent="0.25">
      <c r="A261" s="24" t="s">
        <v>6</v>
      </c>
      <c r="B261" s="34">
        <v>80</v>
      </c>
      <c r="C261" s="8" t="str">
        <f>D261</f>
        <v>CSI_P2_D1_N</v>
      </c>
      <c r="D261" s="8" t="s">
        <v>671</v>
      </c>
      <c r="E261" s="8"/>
      <c r="F261" s="8"/>
      <c r="G261" s="20"/>
      <c r="H261" s="8" t="s">
        <v>709</v>
      </c>
      <c r="J261" s="41" t="str">
        <f t="shared" si="5"/>
        <v/>
      </c>
      <c r="K261" s="20" t="str">
        <f>IF(C261&lt;&gt;DART_MX8M!C261,DART_MX8M!C261,"")</f>
        <v/>
      </c>
      <c r="L261" s="20" t="str">
        <f>IF(C261&lt;&gt;DART_MX8MM!C261,DART_MX8MM!C261,"")</f>
        <v>NC</v>
      </c>
    </row>
    <row r="262" spans="1:12" x14ac:dyDescent="0.25">
      <c r="A262" s="24" t="s">
        <v>6</v>
      </c>
      <c r="B262" s="34">
        <v>81</v>
      </c>
      <c r="C262" s="8" t="s">
        <v>200</v>
      </c>
      <c r="D262" s="8" t="s">
        <v>200</v>
      </c>
      <c r="E262" s="8"/>
      <c r="F262" s="8"/>
      <c r="G262" s="20"/>
      <c r="H262" s="8"/>
      <c r="J262" s="41" t="str">
        <f t="shared" si="5"/>
        <v/>
      </c>
      <c r="K262" s="20" t="str">
        <f>IF(C262&lt;&gt;DART_MX8M!C262,DART_MX8M!C262,"")</f>
        <v/>
      </c>
      <c r="L262" s="20" t="str">
        <f>IF(C262&lt;&gt;DART_MX8MM!C262,DART_MX8MM!C262,"")</f>
        <v/>
      </c>
    </row>
    <row r="263" spans="1:12" x14ac:dyDescent="0.25">
      <c r="A263" s="24" t="s">
        <v>6</v>
      </c>
      <c r="B263" s="34">
        <v>82</v>
      </c>
      <c r="C263" s="8" t="str">
        <f>D263</f>
        <v>CSI_P2_D1_P</v>
      </c>
      <c r="D263" s="8" t="s">
        <v>672</v>
      </c>
      <c r="E263" s="8"/>
      <c r="F263" s="8"/>
      <c r="G263" s="20"/>
      <c r="H263" s="8" t="s">
        <v>709</v>
      </c>
      <c r="J263" s="41" t="str">
        <f t="shared" si="5"/>
        <v/>
      </c>
      <c r="K263" s="20" t="str">
        <f>IF(C263&lt;&gt;DART_MX8M!C263,DART_MX8M!C263,"")</f>
        <v/>
      </c>
      <c r="L263" s="20" t="str">
        <f>IF(C263&lt;&gt;DART_MX8MM!C263,DART_MX8MM!C263,"")</f>
        <v>NC</v>
      </c>
    </row>
    <row r="264" spans="1:12" x14ac:dyDescent="0.25">
      <c r="A264" s="24" t="s">
        <v>6</v>
      </c>
      <c r="B264" s="34">
        <v>83</v>
      </c>
      <c r="C264" s="8" t="s">
        <v>200</v>
      </c>
      <c r="D264" s="8" t="s">
        <v>200</v>
      </c>
      <c r="E264" s="8"/>
      <c r="F264" s="8"/>
      <c r="G264" s="20"/>
      <c r="H264" s="8"/>
      <c r="J264" s="41" t="str">
        <f t="shared" si="5"/>
        <v/>
      </c>
      <c r="K264" s="20" t="str">
        <f>IF(C264&lt;&gt;DART_MX8M!C264,DART_MX8M!C264,"")</f>
        <v/>
      </c>
      <c r="L264" s="20" t="str">
        <f>IF(C264&lt;&gt;DART_MX8MM!C264,DART_MX8MM!C264,"")</f>
        <v/>
      </c>
    </row>
    <row r="265" spans="1:12" x14ac:dyDescent="0.25">
      <c r="A265" s="24" t="s">
        <v>6</v>
      </c>
      <c r="B265" s="34">
        <v>84</v>
      </c>
      <c r="C265" s="8" t="str">
        <f>D265</f>
        <v>CSI_P2_D0_N</v>
      </c>
      <c r="D265" s="8" t="s">
        <v>673</v>
      </c>
      <c r="E265" s="8"/>
      <c r="F265" s="8"/>
      <c r="G265" s="20"/>
      <c r="H265" s="8" t="s">
        <v>709</v>
      </c>
      <c r="J265" s="41" t="str">
        <f t="shared" si="5"/>
        <v/>
      </c>
      <c r="K265" s="20" t="str">
        <f>IF(C265&lt;&gt;DART_MX8M!C265,DART_MX8M!C265,"")</f>
        <v/>
      </c>
      <c r="L265" s="20" t="str">
        <f>IF(C265&lt;&gt;DART_MX8MM!C265,DART_MX8MM!C265,"")</f>
        <v>NC</v>
      </c>
    </row>
    <row r="266" spans="1:12" x14ac:dyDescent="0.25">
      <c r="A266" s="24" t="s">
        <v>6</v>
      </c>
      <c r="B266" s="34">
        <v>85</v>
      </c>
      <c r="C266" s="8" t="s">
        <v>200</v>
      </c>
      <c r="D266" s="8" t="s">
        <v>200</v>
      </c>
      <c r="E266" s="8"/>
      <c r="F266" s="8"/>
      <c r="G266" s="20"/>
      <c r="H266" s="8"/>
      <c r="J266" s="41" t="str">
        <f t="shared" si="5"/>
        <v/>
      </c>
      <c r="K266" s="20" t="str">
        <f>IF(C266&lt;&gt;DART_MX8M!C266,DART_MX8M!C266,"")</f>
        <v/>
      </c>
      <c r="L266" s="20" t="str">
        <f>IF(C266&lt;&gt;DART_MX8MM!C266,DART_MX8MM!C266,"")</f>
        <v/>
      </c>
    </row>
    <row r="267" spans="1:12" x14ac:dyDescent="0.25">
      <c r="A267" s="24" t="s">
        <v>6</v>
      </c>
      <c r="B267" s="34">
        <v>86</v>
      </c>
      <c r="C267" s="8" t="str">
        <f>D267</f>
        <v>CSI_P2_D0_P</v>
      </c>
      <c r="D267" s="8" t="s">
        <v>674</v>
      </c>
      <c r="E267" s="8"/>
      <c r="F267" s="8"/>
      <c r="G267" s="20"/>
      <c r="H267" s="8" t="s">
        <v>709</v>
      </c>
      <c r="J267" s="41" t="str">
        <f t="shared" si="5"/>
        <v/>
      </c>
      <c r="K267" s="20" t="str">
        <f>IF(C267&lt;&gt;DART_MX8M!C267,DART_MX8M!C267,"")</f>
        <v/>
      </c>
      <c r="L267" s="20" t="str">
        <f>IF(C267&lt;&gt;DART_MX8MM!C267,DART_MX8MM!C267,"")</f>
        <v>NC</v>
      </c>
    </row>
    <row r="268" spans="1:12" x14ac:dyDescent="0.25">
      <c r="A268" s="24" t="s">
        <v>6</v>
      </c>
      <c r="B268" s="34">
        <v>87</v>
      </c>
      <c r="C268" s="8" t="s">
        <v>200</v>
      </c>
      <c r="D268" s="8" t="s">
        <v>200</v>
      </c>
      <c r="E268" s="8"/>
      <c r="F268" s="8"/>
      <c r="G268" s="20"/>
      <c r="H268" s="8"/>
      <c r="J268" s="41" t="str">
        <f t="shared" si="5"/>
        <v/>
      </c>
      <c r="K268" s="20" t="str">
        <f>IF(C268&lt;&gt;DART_MX8M!C268,DART_MX8M!C268,"")</f>
        <v/>
      </c>
      <c r="L268" s="20" t="str">
        <f>IF(C268&lt;&gt;DART_MX8MM!C268,DART_MX8MM!C268,"")</f>
        <v/>
      </c>
    </row>
    <row r="269" spans="1:12" x14ac:dyDescent="0.25">
      <c r="A269" s="24" t="s">
        <v>6</v>
      </c>
      <c r="B269" s="34">
        <v>88</v>
      </c>
      <c r="C269" s="8" t="str">
        <f>D269</f>
        <v>CSI_P2_D2_N</v>
      </c>
      <c r="D269" s="8" t="s">
        <v>675</v>
      </c>
      <c r="E269" s="8"/>
      <c r="F269" s="8"/>
      <c r="G269" s="20"/>
      <c r="H269" s="8" t="s">
        <v>709</v>
      </c>
      <c r="J269" s="41" t="str">
        <f t="shared" si="5"/>
        <v/>
      </c>
      <c r="K269" s="20" t="str">
        <f>IF(C269&lt;&gt;DART_MX8M!C269,DART_MX8M!C269,"")</f>
        <v/>
      </c>
      <c r="L269" s="20" t="str">
        <f>IF(C269&lt;&gt;DART_MX8MM!C269,DART_MX8MM!C269,"")</f>
        <v>NC</v>
      </c>
    </row>
    <row r="270" spans="1:12" x14ac:dyDescent="0.25">
      <c r="A270" s="24" t="s">
        <v>6</v>
      </c>
      <c r="B270" s="34">
        <v>89</v>
      </c>
      <c r="C270" s="8" t="s">
        <v>200</v>
      </c>
      <c r="D270" s="8" t="s">
        <v>200</v>
      </c>
      <c r="E270" s="8"/>
      <c r="F270" s="8"/>
      <c r="G270" s="20"/>
      <c r="H270" s="8"/>
      <c r="J270" s="41" t="str">
        <f t="shared" si="5"/>
        <v/>
      </c>
      <c r="K270" s="20" t="str">
        <f>IF(C270&lt;&gt;DART_MX8M!C270,DART_MX8M!C270,"")</f>
        <v/>
      </c>
      <c r="L270" s="20" t="str">
        <f>IF(C270&lt;&gt;DART_MX8MM!C270,DART_MX8MM!C270,"")</f>
        <v/>
      </c>
    </row>
    <row r="271" spans="1:12" ht="15.75" thickBot="1" x14ac:dyDescent="0.3">
      <c r="A271" s="26" t="s">
        <v>6</v>
      </c>
      <c r="B271" s="35">
        <v>90</v>
      </c>
      <c r="C271" s="8" t="str">
        <f>D271</f>
        <v>CSI_P2_D2_P</v>
      </c>
      <c r="D271" s="8" t="s">
        <v>676</v>
      </c>
      <c r="E271" s="8"/>
      <c r="F271" s="8"/>
      <c r="G271" s="20"/>
      <c r="H271" s="8" t="s">
        <v>709</v>
      </c>
      <c r="J271" s="41" t="str">
        <f t="shared" si="5"/>
        <v/>
      </c>
      <c r="K271" s="20" t="str">
        <f>IF(C271&lt;&gt;DART_MX8M!C271,DART_MX8M!C271,"")</f>
        <v/>
      </c>
      <c r="L271" s="20" t="str">
        <f>IF(C271&lt;&gt;DART_MX8MM!C271,DART_MX8MM!C271,"")</f>
        <v>NC</v>
      </c>
    </row>
  </sheetData>
  <sheetProtection algorithmName="SHA-512" hashValue="48WnrxWwTp6Tj3/02TFdn8rZQr4QRzAGNAojPz6wn+vt/gLuu2LDtwIbWmM7WQGzOyjzs+3o3/UAHTcJcbkp+Q==" saltValue="dkmljvtAiYtqWfd1FXUqcw==" spinCount="100000" sheet="1" objects="1" scenarios="1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K289"/>
  <sheetViews>
    <sheetView topLeftCell="E1" zoomScale="70" zoomScaleNormal="70" workbookViewId="0">
      <pane ySplit="1" topLeftCell="A2" activePane="bottomLeft" state="frozen"/>
      <selection pane="bottomLeft" activeCell="E1" sqref="E1 K30"/>
    </sheetView>
  </sheetViews>
  <sheetFormatPr defaultRowHeight="15" x14ac:dyDescent="0.25"/>
  <cols>
    <col min="1" max="1" width="16.85546875" style="62" customWidth="1"/>
    <col min="2" max="2" width="6.140625" bestFit="1" customWidth="1"/>
    <col min="3" max="3" width="12.140625" bestFit="1" customWidth="1"/>
    <col min="4" max="4" width="26.85546875" bestFit="1" customWidth="1"/>
    <col min="5" max="5" width="125.7109375" bestFit="1" customWidth="1"/>
    <col min="6" max="6" width="48.85546875" bestFit="1" customWidth="1"/>
    <col min="7" max="7" width="157.28515625" bestFit="1" customWidth="1"/>
    <col min="9" max="9" width="6.28515625" hidden="1" customWidth="1"/>
    <col min="10" max="10" width="4.28515625" hidden="1" customWidth="1"/>
    <col min="11" max="11" width="10" hidden="1" customWidth="1"/>
  </cols>
  <sheetData>
    <row r="1" spans="1:11" ht="19.5" thickBot="1" x14ac:dyDescent="0.35">
      <c r="B1" s="43" t="s">
        <v>1233</v>
      </c>
      <c r="C1" s="44" t="s">
        <v>1232</v>
      </c>
      <c r="D1" t="s">
        <v>784</v>
      </c>
      <c r="E1" s="45" t="s">
        <v>795</v>
      </c>
      <c r="F1" s="48" t="s">
        <v>871</v>
      </c>
      <c r="G1" s="49" t="s">
        <v>829</v>
      </c>
    </row>
    <row r="2" spans="1:11" ht="38.25" thickBot="1" x14ac:dyDescent="0.35">
      <c r="A2" s="69" t="s">
        <v>1235</v>
      </c>
      <c r="B2" s="46" t="s">
        <v>785</v>
      </c>
      <c r="C2" s="46" t="s">
        <v>786</v>
      </c>
      <c r="D2" s="47" t="s">
        <v>870</v>
      </c>
      <c r="E2" s="47" t="s">
        <v>787</v>
      </c>
      <c r="F2" s="48"/>
      <c r="G2" s="49"/>
    </row>
    <row r="3" spans="1:11" ht="15.75" thickBot="1" x14ac:dyDescent="0.3">
      <c r="B3" s="1"/>
      <c r="C3" s="1"/>
      <c r="I3" t="s">
        <v>867</v>
      </c>
      <c r="J3" t="s">
        <v>868</v>
      </c>
      <c r="K3" t="s">
        <v>726</v>
      </c>
    </row>
    <row r="4" spans="1:11" x14ac:dyDescent="0.25">
      <c r="A4" s="50" t="s">
        <v>834</v>
      </c>
      <c r="B4" s="51">
        <v>1</v>
      </c>
      <c r="C4" s="51" t="s">
        <v>848</v>
      </c>
      <c r="D4" s="15" t="s">
        <v>830</v>
      </c>
      <c r="E4" s="52" t="str">
        <f ca="1">INDIRECT("'"&amp;$E$1&amp;"'"&amp;"!D"&amp;(K4))</f>
        <v>ECSPI2_MOSI/~UART4_TXD//I2C3_SDA///SAI7_TXD0/////GPIO5_IO11</v>
      </c>
      <c r="F4" s="53" t="s">
        <v>1222</v>
      </c>
      <c r="G4" s="53" t="str">
        <f t="shared" ref="G4:G67" ca="1" si="0">IF(INDIRECT("'"&amp;$E$1&amp;"'"&amp;"!H"&amp;(K4))=0,"",INDIRECT("'"&amp;$E$1&amp;"'"&amp;"!H"&amp;(K4)))</f>
        <v>Used on DART for BT communication; If BT not required internal 
buffer can be disabled and pin function released to customer usage;</v>
      </c>
      <c r="I4" t="str">
        <f>MID(C4,2,1)</f>
        <v>2</v>
      </c>
      <c r="J4" t="str">
        <f>MID(C4,4,2)</f>
        <v>20</v>
      </c>
      <c r="K4">
        <f>(I4-1)*90+J4+1</f>
        <v>111</v>
      </c>
    </row>
    <row r="5" spans="1:11" x14ac:dyDescent="0.25">
      <c r="A5" s="54" t="s">
        <v>834</v>
      </c>
      <c r="B5" s="20">
        <v>3</v>
      </c>
      <c r="C5" s="20" t="s">
        <v>849</v>
      </c>
      <c r="D5" s="8" t="s">
        <v>831</v>
      </c>
      <c r="E5" s="7" t="str">
        <f t="shared" ref="E5:E44" ca="1" si="1">INDIRECT("'"&amp;$E$1&amp;"'"&amp;"!D"&amp;(K5))</f>
        <v>ECSPI2_MISO/~UART4_CTS_B//I2C4_SCL///SAI7_MCLK////CLKO1/////GPIO5_IO12</v>
      </c>
      <c r="F5" s="55" t="s">
        <v>1222</v>
      </c>
      <c r="G5" s="55" t="str">
        <f t="shared" ca="1" si="0"/>
        <v>Used on DART for BT communication; If BT not required internal 
buffer can be disabled and pin function released to customer usage;</v>
      </c>
      <c r="I5" t="str">
        <f t="shared" ref="I5:I27" si="2">MID(C5,2,1)</f>
        <v>2</v>
      </c>
      <c r="J5" t="str">
        <f t="shared" ref="J5:J27" si="3">MID(C5,4,2)</f>
        <v>22</v>
      </c>
      <c r="K5">
        <f t="shared" ref="K5:K17" si="4">(I5-1)*90+J5+1</f>
        <v>113</v>
      </c>
    </row>
    <row r="6" spans="1:11" x14ac:dyDescent="0.25">
      <c r="A6" s="54" t="s">
        <v>834</v>
      </c>
      <c r="B6" s="20">
        <v>4</v>
      </c>
      <c r="C6" s="20" t="s">
        <v>856</v>
      </c>
      <c r="D6" s="8" t="s">
        <v>309</v>
      </c>
      <c r="E6" s="7" t="str">
        <f t="shared" ca="1" si="1"/>
        <v>UART2_TXD/ECSPI3_SS0///GPT1_COMPARE2/////GPIO5_IO25</v>
      </c>
      <c r="F6" s="55"/>
      <c r="G6" s="55" t="str">
        <f ca="1">IF(INDIRECT("'"&amp;$E$1&amp;"'"&amp;"!H"&amp;(K6))=0,"",INDIRECT("'"&amp;$E$1&amp;"'"&amp;"!H"&amp;(K6)))</f>
        <v/>
      </c>
      <c r="I6" t="str">
        <f t="shared" si="2"/>
        <v>2</v>
      </c>
      <c r="J6" t="str">
        <f t="shared" si="3"/>
        <v>86</v>
      </c>
      <c r="K6">
        <f t="shared" si="4"/>
        <v>177</v>
      </c>
    </row>
    <row r="7" spans="1:11" x14ac:dyDescent="0.25">
      <c r="A7" s="54" t="s">
        <v>834</v>
      </c>
      <c r="B7" s="20">
        <v>5</v>
      </c>
      <c r="C7" s="20" t="s">
        <v>869</v>
      </c>
      <c r="D7" s="8" t="s">
        <v>832</v>
      </c>
      <c r="E7" s="7" t="str">
        <f t="shared" ca="1" si="1"/>
        <v>ECSPI2_SCLK/~UART4_RXD//I2C3_SCL///SAI7_TXC/////GPIO5_IO10</v>
      </c>
      <c r="F7" s="55" t="s">
        <v>1222</v>
      </c>
      <c r="G7" s="55" t="str">
        <f t="shared" ref="G7:G17" ca="1" si="5">IF(INDIRECT("'"&amp;$E$1&amp;"'"&amp;"!H"&amp;(K7))=0,"",INDIRECT("'"&amp;$E$1&amp;"'"&amp;"!H"&amp;(K7)))</f>
        <v>Used on DART for BT communication; If BT not required internal 
buffer can be disabled and pin function released to customer usage;</v>
      </c>
      <c r="I7" t="str">
        <f t="shared" si="2"/>
        <v>2</v>
      </c>
      <c r="J7" t="str">
        <f t="shared" si="3"/>
        <v>24</v>
      </c>
      <c r="K7">
        <f t="shared" si="4"/>
        <v>115</v>
      </c>
    </row>
    <row r="8" spans="1:11" x14ac:dyDescent="0.25">
      <c r="A8" s="54" t="s">
        <v>834</v>
      </c>
      <c r="B8" s="20">
        <v>6</v>
      </c>
      <c r="C8" s="20" t="s">
        <v>857</v>
      </c>
      <c r="D8" s="8" t="s">
        <v>308</v>
      </c>
      <c r="E8" s="7" t="str">
        <f t="shared" ca="1" si="1"/>
        <v>UART2_RXD/ECSPI3_MISO///GPT1_COMPARE3/////GPIO5_IO24</v>
      </c>
      <c r="F8" s="55"/>
      <c r="G8" s="55" t="str">
        <f t="shared" ca="1" si="5"/>
        <v/>
      </c>
      <c r="I8" t="str">
        <f t="shared" si="2"/>
        <v>2</v>
      </c>
      <c r="J8" t="str">
        <f t="shared" si="3"/>
        <v>85</v>
      </c>
      <c r="K8">
        <f t="shared" si="4"/>
        <v>176</v>
      </c>
    </row>
    <row r="9" spans="1:11" x14ac:dyDescent="0.25">
      <c r="A9" s="54" t="s">
        <v>834</v>
      </c>
      <c r="B9" s="20">
        <v>7</v>
      </c>
      <c r="C9" s="20" t="s">
        <v>851</v>
      </c>
      <c r="D9" s="8" t="s">
        <v>833</v>
      </c>
      <c r="E9" s="7" t="str">
        <f t="shared" ca="1" si="1"/>
        <v>ECSPI2_SS0/~UART4_RTS_B//I2C4_SDA////CLKO2/////GPIO5_IO13</v>
      </c>
      <c r="F9" s="55" t="s">
        <v>1222</v>
      </c>
      <c r="G9" s="55" t="str">
        <f t="shared" ca="1" si="5"/>
        <v>Used on DART for BT communication; If BT not required internal 
buffer can be disabled and pin function released to customer usage;</v>
      </c>
      <c r="I9" t="str">
        <f t="shared" si="2"/>
        <v>2</v>
      </c>
      <c r="J9" t="str">
        <f t="shared" si="3"/>
        <v>26</v>
      </c>
      <c r="K9">
        <f t="shared" si="4"/>
        <v>117</v>
      </c>
    </row>
    <row r="10" spans="1:11" x14ac:dyDescent="0.25">
      <c r="A10" s="54" t="s">
        <v>834</v>
      </c>
      <c r="B10" s="20">
        <v>11</v>
      </c>
      <c r="C10" s="20" t="s">
        <v>852</v>
      </c>
      <c r="D10" s="8" t="s">
        <v>310</v>
      </c>
      <c r="E10" s="7" t="str">
        <f t="shared" ca="1" si="1"/>
        <v>UART3_RXD/UART1_CTS_B//SD3_RESET_B///GPT1_CAPTURE2////FLEXCAN2_TX/////GPIO5_IO26</v>
      </c>
      <c r="F10" s="55"/>
      <c r="G10" s="55" t="str">
        <f t="shared" ca="1" si="5"/>
        <v/>
      </c>
      <c r="I10" t="str">
        <f t="shared" si="2"/>
        <v>2</v>
      </c>
      <c r="J10" t="str">
        <f t="shared" si="3"/>
        <v>87</v>
      </c>
      <c r="K10">
        <f t="shared" si="4"/>
        <v>178</v>
      </c>
    </row>
    <row r="11" spans="1:11" x14ac:dyDescent="0.25">
      <c r="A11" s="54" t="s">
        <v>834</v>
      </c>
      <c r="B11" s="20">
        <v>13</v>
      </c>
      <c r="C11" s="20" t="s">
        <v>853</v>
      </c>
      <c r="D11" s="8" t="s">
        <v>312</v>
      </c>
      <c r="E11" s="7" t="str">
        <f t="shared" ca="1" si="1"/>
        <v>UART3_TXD/UART1_RTS_B//SD3_VSELECT///GPT1_CLK////FLEXCAN2_RX/////GPIO5_IO27</v>
      </c>
      <c r="F11" s="55"/>
      <c r="G11" s="55" t="str">
        <f t="shared" ca="1" si="5"/>
        <v/>
      </c>
      <c r="I11" t="str">
        <f t="shared" si="2"/>
        <v>2</v>
      </c>
      <c r="J11" t="str">
        <f t="shared" si="3"/>
        <v>89</v>
      </c>
      <c r="K11">
        <f t="shared" si="4"/>
        <v>180</v>
      </c>
    </row>
    <row r="12" spans="1:11" x14ac:dyDescent="0.25">
      <c r="A12" s="54" t="s">
        <v>834</v>
      </c>
      <c r="B12" s="20">
        <v>14</v>
      </c>
      <c r="C12" s="20" t="s">
        <v>858</v>
      </c>
      <c r="D12" s="8" t="s">
        <v>220</v>
      </c>
      <c r="E12" s="7" t="str">
        <f t="shared" ca="1" si="1"/>
        <v>ENET_MDIO//SAI6_TXFS///PDM_BIT3/////GPIO1_IO17//////SD3_DATA5</v>
      </c>
      <c r="F12" s="55"/>
      <c r="G12" s="55" t="str">
        <f t="shared" ca="1" si="5"/>
        <v>Runs @ 3.3V  level via TXS0102YZPR level translator</v>
      </c>
      <c r="I12" t="str">
        <f t="shared" si="2"/>
        <v>1</v>
      </c>
      <c r="J12" t="str">
        <f t="shared" si="3"/>
        <v>11</v>
      </c>
      <c r="K12">
        <f t="shared" si="4"/>
        <v>12</v>
      </c>
    </row>
    <row r="13" spans="1:11" x14ac:dyDescent="0.25">
      <c r="A13" s="54" t="s">
        <v>834</v>
      </c>
      <c r="B13" s="20">
        <v>16</v>
      </c>
      <c r="C13" s="20" t="s">
        <v>859</v>
      </c>
      <c r="D13" s="8" t="s">
        <v>222</v>
      </c>
      <c r="E13" s="7" t="str">
        <f t="shared" ca="1" si="1"/>
        <v>ENET_MDC//SAI6_TXD0/////GPIO1_IO16//////SD3_STROBE</v>
      </c>
      <c r="F13" s="55"/>
      <c r="G13" s="55" t="str">
        <f t="shared" ca="1" si="5"/>
        <v>Runs @ 3.3V  level via TXS0102YZPR level translator</v>
      </c>
      <c r="I13" t="str">
        <f t="shared" si="2"/>
        <v>1</v>
      </c>
      <c r="J13" t="str">
        <f t="shared" si="3"/>
        <v>13</v>
      </c>
      <c r="K13">
        <f t="shared" si="4"/>
        <v>14</v>
      </c>
    </row>
    <row r="14" spans="1:11" x14ac:dyDescent="0.25">
      <c r="A14" s="54" t="s">
        <v>834</v>
      </c>
      <c r="B14" s="20">
        <v>17</v>
      </c>
      <c r="C14" s="20" t="s">
        <v>854</v>
      </c>
      <c r="D14" s="8" t="s">
        <v>225</v>
      </c>
      <c r="E14" s="7" t="str">
        <f t="shared" ca="1" si="1"/>
        <v>I2C4_SCL/PWM2_OUT//PCIE1_CLKREQ_B///ECSPI2_MISO/////GPIO5_IO20</v>
      </c>
      <c r="F14" s="55"/>
      <c r="G14" s="55" t="str">
        <f t="shared" ca="1" si="5"/>
        <v/>
      </c>
      <c r="I14" t="str">
        <f t="shared" si="2"/>
        <v>1</v>
      </c>
      <c r="J14" t="str">
        <f t="shared" si="3"/>
        <v>17</v>
      </c>
      <c r="K14">
        <f t="shared" si="4"/>
        <v>18</v>
      </c>
    </row>
    <row r="15" spans="1:11" x14ac:dyDescent="0.25">
      <c r="A15" s="54" t="s">
        <v>834</v>
      </c>
      <c r="B15" s="20">
        <v>18</v>
      </c>
      <c r="C15" s="20" t="s">
        <v>860</v>
      </c>
      <c r="D15" s="8" t="s">
        <v>343</v>
      </c>
      <c r="E15" s="7" t="str">
        <f t="shared" ca="1" si="1"/>
        <v>I2C3_SCL/PWM4_OUT//GPT2_CLK///ECSPI2_SCLK/////GPIO5_IO18</v>
      </c>
      <c r="F15" s="55"/>
      <c r="G15" s="55" t="str">
        <f ca="1">IF(INDIRECT("'"&amp;$E$1&amp;"'"&amp;"!H"&amp;(K15))=0,"",INDIRECT("'"&amp;$E$1&amp;"'"&amp;"!H"&amp;(K15)))</f>
        <v>Pin has 4.99K pull up on DART</v>
      </c>
      <c r="I15" t="str">
        <f t="shared" si="2"/>
        <v>3</v>
      </c>
      <c r="J15" t="str">
        <f t="shared" si="3"/>
        <v>46</v>
      </c>
      <c r="K15">
        <f t="shared" si="4"/>
        <v>227</v>
      </c>
    </row>
    <row r="16" spans="1:11" x14ac:dyDescent="0.25">
      <c r="A16" s="54" t="s">
        <v>834</v>
      </c>
      <c r="B16" s="20">
        <v>19</v>
      </c>
      <c r="C16" s="20" t="s">
        <v>855</v>
      </c>
      <c r="D16" s="8" t="s">
        <v>226</v>
      </c>
      <c r="E16" s="7" t="str">
        <f t="shared" ca="1" si="1"/>
        <v>I2C4_SDA/PWM1_OUT///ECSPI2_SS0/////GPIO5_IO21</v>
      </c>
      <c r="F16" s="55"/>
      <c r="G16" s="55" t="str">
        <f t="shared" ca="1" si="5"/>
        <v/>
      </c>
      <c r="I16" t="str">
        <f t="shared" si="2"/>
        <v>1</v>
      </c>
      <c r="J16" t="str">
        <f t="shared" si="3"/>
        <v>19</v>
      </c>
      <c r="K16">
        <f t="shared" si="4"/>
        <v>20</v>
      </c>
    </row>
    <row r="17" spans="1:11" ht="15.75" thickBot="1" x14ac:dyDescent="0.3">
      <c r="A17" s="56" t="s">
        <v>834</v>
      </c>
      <c r="B17" s="57">
        <v>20</v>
      </c>
      <c r="C17" s="57" t="s">
        <v>861</v>
      </c>
      <c r="D17" s="18" t="s">
        <v>342</v>
      </c>
      <c r="E17" s="58" t="str">
        <f t="shared" ca="1" si="1"/>
        <v>I2C3_SDA/PWM3_OUT//GPT3_CLK///ECSPI2_MOSI/////GPIO5_IO19</v>
      </c>
      <c r="F17" s="59"/>
      <c r="G17" s="59" t="str">
        <f t="shared" ca="1" si="5"/>
        <v>Pin has 4.99K pull up on DART</v>
      </c>
      <c r="I17" t="str">
        <f t="shared" si="2"/>
        <v>3</v>
      </c>
      <c r="J17" t="str">
        <f t="shared" si="3"/>
        <v>42</v>
      </c>
      <c r="K17">
        <f t="shared" si="4"/>
        <v>223</v>
      </c>
    </row>
    <row r="18" spans="1:11" x14ac:dyDescent="0.25">
      <c r="B18" s="1"/>
      <c r="C18" s="1"/>
    </row>
    <row r="19" spans="1:11" ht="15.75" thickBot="1" x14ac:dyDescent="0.3">
      <c r="A19" s="64" t="s">
        <v>1223</v>
      </c>
      <c r="B19" s="1"/>
      <c r="C19" s="1"/>
    </row>
    <row r="20" spans="1:11" x14ac:dyDescent="0.25">
      <c r="A20" s="50" t="s">
        <v>1231</v>
      </c>
      <c r="B20" s="51">
        <v>13</v>
      </c>
      <c r="C20" s="51" t="s">
        <v>916</v>
      </c>
      <c r="D20" s="15" t="s">
        <v>1185</v>
      </c>
      <c r="E20" s="15" t="str">
        <f t="shared" ca="1" si="1"/>
        <v>GPIO1_IO12/USB1_OTG_PWR/////SDMA2_EXT_EVENT1</v>
      </c>
      <c r="F20" s="15"/>
      <c r="G20" s="16" t="str">
        <f t="shared" ca="1" si="0"/>
        <v/>
      </c>
      <c r="I20" t="str">
        <f t="shared" ref="I20:I26" si="6">MID(C20,2,1)</f>
        <v>3</v>
      </c>
      <c r="J20" t="str">
        <f t="shared" ref="J20:J26" si="7">MID(C20,4,2)</f>
        <v>50</v>
      </c>
      <c r="K20">
        <f t="shared" ref="K20:K26" si="8">(I20-1)*90+J20+1</f>
        <v>231</v>
      </c>
    </row>
    <row r="21" spans="1:11" x14ac:dyDescent="0.25">
      <c r="A21" s="54" t="s">
        <v>1231</v>
      </c>
      <c r="B21" s="20">
        <v>12</v>
      </c>
      <c r="C21" s="20" t="s">
        <v>913</v>
      </c>
      <c r="D21" s="8" t="s">
        <v>1224</v>
      </c>
      <c r="E21" s="8" t="str">
        <f t="shared" ca="1" si="1"/>
        <v>ECSPI1_MISO/UART3_CTS_B//I2C2_SCL///SAI7_RXD0/////GPIO5_IO08</v>
      </c>
      <c r="F21" s="8"/>
      <c r="G21" s="17" t="str">
        <f t="shared" ca="1" si="0"/>
        <v/>
      </c>
      <c r="I21" t="str">
        <f t="shared" si="6"/>
        <v>2</v>
      </c>
      <c r="J21" t="str">
        <f t="shared" si="7"/>
        <v>81</v>
      </c>
      <c r="K21">
        <f t="shared" si="8"/>
        <v>172</v>
      </c>
    </row>
    <row r="22" spans="1:11" x14ac:dyDescent="0.25">
      <c r="A22" s="54" t="s">
        <v>1231</v>
      </c>
      <c r="B22" s="20">
        <v>11</v>
      </c>
      <c r="C22" s="20" t="s">
        <v>912</v>
      </c>
      <c r="D22" s="8" t="s">
        <v>1225</v>
      </c>
      <c r="E22" s="8" t="str">
        <f t="shared" ca="1" si="1"/>
        <v>ECSPI1_MOSI/UART3_TXD//I2C1_SDA///SAI7_RXC/////GPIO5_IO07</v>
      </c>
      <c r="F22" s="8"/>
      <c r="G22" s="17" t="str">
        <f t="shared" ca="1" si="0"/>
        <v>Do not use I2C1 function; Reserved for DART on non exposed pins;</v>
      </c>
      <c r="I22" t="str">
        <f t="shared" si="6"/>
        <v>2</v>
      </c>
      <c r="J22" t="str">
        <f t="shared" si="7"/>
        <v>83</v>
      </c>
      <c r="K22">
        <f t="shared" si="8"/>
        <v>174</v>
      </c>
    </row>
    <row r="23" spans="1:11" x14ac:dyDescent="0.25">
      <c r="A23" s="54" t="s">
        <v>1231</v>
      </c>
      <c r="B23" s="20">
        <v>10</v>
      </c>
      <c r="C23" s="20" t="s">
        <v>903</v>
      </c>
      <c r="D23" s="8" t="s">
        <v>1226</v>
      </c>
      <c r="E23" s="8" t="str">
        <f t="shared" ca="1" si="1"/>
        <v>ECSPI1_SCLK/UART3_RXD//I2C1_SCL///SAI7_RXFS/////GPIO5_IO06</v>
      </c>
      <c r="F23" s="8"/>
      <c r="G23" s="17" t="str">
        <f t="shared" ca="1" si="0"/>
        <v>Do not use I2C1 function; Reserved for DART on non exposed pins;</v>
      </c>
      <c r="I23" t="str">
        <f t="shared" si="6"/>
        <v>2</v>
      </c>
      <c r="J23" t="str">
        <f t="shared" si="7"/>
        <v>77</v>
      </c>
      <c r="K23">
        <f t="shared" si="8"/>
        <v>168</v>
      </c>
    </row>
    <row r="24" spans="1:11" x14ac:dyDescent="0.25">
      <c r="A24" s="54" t="s">
        <v>1231</v>
      </c>
      <c r="B24" s="20">
        <v>9</v>
      </c>
      <c r="C24" s="20"/>
      <c r="D24" s="8" t="s">
        <v>1227</v>
      </c>
      <c r="E24" s="8" t="str">
        <f ca="1">IFERROR(INDIRECT("'"&amp;$E$1&amp;"'"&amp;"!D"&amp;(K24)),"")</f>
        <v/>
      </c>
      <c r="F24" s="8" t="s">
        <v>1229</v>
      </c>
      <c r="G24" s="17"/>
      <c r="I24" t="str">
        <f t="shared" si="6"/>
        <v/>
      </c>
      <c r="J24" t="str">
        <f t="shared" si="7"/>
        <v/>
      </c>
      <c r="K24" t="e">
        <f t="shared" si="8"/>
        <v>#VALUE!</v>
      </c>
    </row>
    <row r="25" spans="1:11" x14ac:dyDescent="0.25">
      <c r="A25" s="54" t="s">
        <v>1231</v>
      </c>
      <c r="B25" s="20">
        <v>8</v>
      </c>
      <c r="C25" s="20"/>
      <c r="D25" s="8" t="s">
        <v>1228</v>
      </c>
      <c r="E25" s="8" t="str">
        <f ca="1">IFERROR(INDIRECT("'"&amp;$E$1&amp;"'"&amp;"!D"&amp;(K25)),"")</f>
        <v/>
      </c>
      <c r="F25" s="8" t="s">
        <v>1234</v>
      </c>
      <c r="G25" s="17"/>
      <c r="I25" t="str">
        <f t="shared" si="6"/>
        <v/>
      </c>
      <c r="J25" t="str">
        <f t="shared" si="7"/>
        <v/>
      </c>
      <c r="K25" t="e">
        <f t="shared" si="8"/>
        <v>#VALUE!</v>
      </c>
    </row>
    <row r="26" spans="1:11" ht="15.75" thickBot="1" x14ac:dyDescent="0.3">
      <c r="A26" s="56" t="s">
        <v>1231</v>
      </c>
      <c r="B26" s="57">
        <v>4</v>
      </c>
      <c r="C26" s="57" t="s">
        <v>921</v>
      </c>
      <c r="D26" s="18" t="s">
        <v>1149</v>
      </c>
      <c r="E26" s="18" t="str">
        <f ca="1">IFERROR(INDIRECT("'"&amp;$E$1&amp;"'"&amp;"!D"&amp;(K26)),"")</f>
        <v>GPIO1_IO06/ENET_MDC///ISP_SHUTTER_TRIG_1/////SD1_CD_B//////EXT_CLK3</v>
      </c>
      <c r="F26" s="18" t="s">
        <v>1230</v>
      </c>
      <c r="G26" s="19" t="str">
        <f t="shared" ca="1" si="0"/>
        <v/>
      </c>
      <c r="I26" t="str">
        <f t="shared" si="6"/>
        <v>3</v>
      </c>
      <c r="J26" t="str">
        <f t="shared" si="7"/>
        <v>58</v>
      </c>
      <c r="K26">
        <f t="shared" si="8"/>
        <v>239</v>
      </c>
    </row>
    <row r="27" spans="1:11" ht="15.75" thickBot="1" x14ac:dyDescent="0.3">
      <c r="B27" s="1"/>
      <c r="C27" s="1"/>
      <c r="I27" t="str">
        <f t="shared" si="2"/>
        <v/>
      </c>
      <c r="J27" t="str">
        <f t="shared" si="3"/>
        <v/>
      </c>
    </row>
    <row r="28" spans="1:11" x14ac:dyDescent="0.25">
      <c r="A28" s="50" t="s">
        <v>788</v>
      </c>
      <c r="B28" s="51">
        <v>1</v>
      </c>
      <c r="C28" s="51" t="s">
        <v>874</v>
      </c>
      <c r="D28" s="15" t="s">
        <v>872</v>
      </c>
      <c r="E28" s="15" t="s">
        <v>892</v>
      </c>
      <c r="F28" s="15"/>
      <c r="G28" s="16"/>
    </row>
    <row r="29" spans="1:11" x14ac:dyDescent="0.25">
      <c r="A29" s="54" t="s">
        <v>788</v>
      </c>
      <c r="B29" s="20">
        <v>2</v>
      </c>
      <c r="C29" s="20" t="s">
        <v>875</v>
      </c>
      <c r="D29" s="8" t="s">
        <v>873</v>
      </c>
      <c r="E29" s="8" t="s">
        <v>892</v>
      </c>
      <c r="F29" s="8"/>
      <c r="G29" s="17"/>
    </row>
    <row r="30" spans="1:11" x14ac:dyDescent="0.25">
      <c r="A30" s="54" t="s">
        <v>788</v>
      </c>
      <c r="B30" s="20">
        <v>5</v>
      </c>
      <c r="C30" s="20" t="s">
        <v>876</v>
      </c>
      <c r="D30" s="8" t="s">
        <v>277</v>
      </c>
      <c r="E30" s="8" t="str">
        <f t="shared" ca="1" si="1"/>
        <v>SAI2_RXC/SAI5_TXC///FLEXCAN1_TX////UART1_RXD/////GPIO4_IO22//////PDM_BIT1</v>
      </c>
      <c r="F30" s="8"/>
      <c r="G30" s="17" t="str">
        <f t="shared" ca="1" si="0"/>
        <v/>
      </c>
      <c r="I30" t="str">
        <f t="shared" ref="I30:I44" si="9">MID(C30,2,1)</f>
        <v>2</v>
      </c>
      <c r="J30" t="str">
        <f t="shared" ref="J30:J44" si="10">MID(C30,4,2)</f>
        <v>50</v>
      </c>
      <c r="K30">
        <f t="shared" ref="K30:K44" si="11">(I30-1)*90+J30+1</f>
        <v>141</v>
      </c>
    </row>
    <row r="31" spans="1:11" x14ac:dyDescent="0.25">
      <c r="A31" s="54" t="s">
        <v>788</v>
      </c>
      <c r="B31" s="20">
        <v>6</v>
      </c>
      <c r="C31" s="20" t="s">
        <v>884</v>
      </c>
      <c r="D31" s="8" t="s">
        <v>31</v>
      </c>
      <c r="E31" s="8" t="str">
        <f t="shared" ca="1" si="1"/>
        <v>PMIC_STBY_REQ_1V8</v>
      </c>
      <c r="F31" s="8"/>
      <c r="G31" s="17" t="str">
        <f t="shared" ca="1" si="0"/>
        <v/>
      </c>
      <c r="I31" t="str">
        <f t="shared" si="9"/>
        <v>1</v>
      </c>
      <c r="J31" t="str">
        <f t="shared" si="10"/>
        <v>26</v>
      </c>
      <c r="K31">
        <f t="shared" si="11"/>
        <v>27</v>
      </c>
    </row>
    <row r="32" spans="1:11" x14ac:dyDescent="0.25">
      <c r="A32" s="54" t="s">
        <v>788</v>
      </c>
      <c r="B32" s="20">
        <v>7</v>
      </c>
      <c r="C32" s="20" t="s">
        <v>878</v>
      </c>
      <c r="D32" s="8" t="s">
        <v>276</v>
      </c>
      <c r="E32" s="8" t="str">
        <f t="shared" ca="1" si="1"/>
        <v>SAI2_RXFS/SAI5_TXFS//SAI5_TXD1///SAI2_RXD1////UART1_TXD/////GPIO4_IO21//////PDM_BIT2</v>
      </c>
      <c r="F32" s="8"/>
      <c r="G32" s="17" t="str">
        <f t="shared" ca="1" si="0"/>
        <v/>
      </c>
      <c r="I32" t="str">
        <f t="shared" si="9"/>
        <v>2</v>
      </c>
      <c r="J32" t="str">
        <f t="shared" si="10"/>
        <v>48</v>
      </c>
      <c r="K32">
        <f t="shared" si="11"/>
        <v>139</v>
      </c>
    </row>
    <row r="33" spans="1:11" x14ac:dyDescent="0.25">
      <c r="A33" s="54" t="s">
        <v>788</v>
      </c>
      <c r="B33" s="20">
        <v>8</v>
      </c>
      <c r="C33" s="20" t="s">
        <v>885</v>
      </c>
      <c r="D33" s="8" t="s">
        <v>272</v>
      </c>
      <c r="E33" s="8" t="str">
        <f t="shared" ca="1" si="1"/>
        <v>SAI5_RXC/SAI1_TXD1//PWM3_OUT///I2C6_SDA////PDM_CLK/////GPIO3_IO20</v>
      </c>
      <c r="F33" s="8"/>
      <c r="G33" s="17" t="str">
        <f t="shared" ca="1" si="0"/>
        <v xml:space="preserve">IO level follows J2.41 NVCC_SAI1_SAI5;
While POR_B asserted + 50ms, low impedance drivers should be disabled! </v>
      </c>
      <c r="I33" t="str">
        <f t="shared" si="9"/>
        <v>2</v>
      </c>
      <c r="J33" t="str">
        <f t="shared" si="10"/>
        <v>40</v>
      </c>
      <c r="K33">
        <f t="shared" si="11"/>
        <v>131</v>
      </c>
    </row>
    <row r="34" spans="1:11" x14ac:dyDescent="0.25">
      <c r="A34" s="54" t="s">
        <v>788</v>
      </c>
      <c r="B34" s="20">
        <v>9</v>
      </c>
      <c r="C34" s="20" t="s">
        <v>879</v>
      </c>
      <c r="D34" s="8" t="s">
        <v>283</v>
      </c>
      <c r="E34" s="8" t="str">
        <f t="shared" ca="1" si="1"/>
        <v>SAI2_RXD0/SAI5_TXD0//ENET_1588_EVENT2_OUT///SAI2_TXD1////UART1_RTS_B/////GPIO4_IO23//////PDM_BIT3</v>
      </c>
      <c r="F34" s="8"/>
      <c r="G34" s="17" t="str">
        <f t="shared" ca="1" si="0"/>
        <v/>
      </c>
      <c r="I34" t="str">
        <f t="shared" si="9"/>
        <v>2</v>
      </c>
      <c r="J34" t="str">
        <f t="shared" si="10"/>
        <v>58</v>
      </c>
      <c r="K34">
        <f t="shared" si="11"/>
        <v>149</v>
      </c>
    </row>
    <row r="35" spans="1:11" x14ac:dyDescent="0.25">
      <c r="A35" s="54" t="s">
        <v>788</v>
      </c>
      <c r="B35" s="20">
        <v>10</v>
      </c>
      <c r="C35" s="20" t="s">
        <v>886</v>
      </c>
      <c r="D35" s="8" t="s">
        <v>269</v>
      </c>
      <c r="E35" s="8" t="str">
        <f t="shared" ca="1" si="1"/>
        <v>SAI5_RXFS/SAI1_TXD0//PWM4_OUT///I2C6_SCL/////GPIO3_IO19</v>
      </c>
      <c r="F35" s="8"/>
      <c r="G35" s="17" t="str">
        <f t="shared" ca="1" si="0"/>
        <v xml:space="preserve">IO level follows J2.41 NVCC_SAI1_SAI5;
While POR_B asserted + 50ms, low impedance drivers should be disabled! </v>
      </c>
      <c r="I35" t="str">
        <f t="shared" si="9"/>
        <v>2</v>
      </c>
      <c r="J35" t="str">
        <f t="shared" si="10"/>
        <v>34</v>
      </c>
      <c r="K35">
        <f t="shared" si="11"/>
        <v>125</v>
      </c>
    </row>
    <row r="36" spans="1:11" x14ac:dyDescent="0.25">
      <c r="A36" s="54" t="s">
        <v>788</v>
      </c>
      <c r="B36" s="20">
        <v>11</v>
      </c>
      <c r="C36" s="20" t="s">
        <v>880</v>
      </c>
      <c r="D36" s="8" t="s">
        <v>281</v>
      </c>
      <c r="E36" s="8" t="str">
        <f t="shared" ca="1" si="1"/>
        <v>SAI2_TXC/SAI5_TXD2///FLEXCAN1_RX/////GPIO4_IO25//////PDM_BIT1</v>
      </c>
      <c r="F36" s="8"/>
      <c r="G36" s="17" t="str">
        <f t="shared" ca="1" si="0"/>
        <v/>
      </c>
      <c r="I36" t="str">
        <f t="shared" si="9"/>
        <v>2</v>
      </c>
      <c r="J36" t="str">
        <f t="shared" si="10"/>
        <v>56</v>
      </c>
      <c r="K36">
        <f t="shared" si="11"/>
        <v>147</v>
      </c>
    </row>
    <row r="37" spans="1:11" x14ac:dyDescent="0.25">
      <c r="A37" s="54" t="s">
        <v>788</v>
      </c>
      <c r="B37" s="20">
        <v>12</v>
      </c>
      <c r="C37" s="20" t="s">
        <v>887</v>
      </c>
      <c r="D37" s="8" t="s">
        <v>270</v>
      </c>
      <c r="E37" s="8" t="str">
        <f t="shared" ca="1" si="1"/>
        <v>SAI5_RXD0/SAI1_TXD2//PWM2_OUT///I2C5_SCL////PDM_BIT0/////GPIO3_IO21</v>
      </c>
      <c r="F37" s="8"/>
      <c r="G37" s="17" t="str">
        <f t="shared" ca="1" si="0"/>
        <v xml:space="preserve">IO level follows J2.41 NVCC_SAI1_SAI5;
While POR_B asserted + 50ms, low impedance drivers should be disabled! </v>
      </c>
      <c r="I37" t="str">
        <f t="shared" si="9"/>
        <v>2</v>
      </c>
      <c r="J37" t="str">
        <f t="shared" si="10"/>
        <v>36</v>
      </c>
      <c r="K37">
        <f t="shared" si="11"/>
        <v>127</v>
      </c>
    </row>
    <row r="38" spans="1:11" x14ac:dyDescent="0.25">
      <c r="A38" s="54" t="s">
        <v>788</v>
      </c>
      <c r="B38" s="20">
        <v>13</v>
      </c>
      <c r="C38" s="20" t="s">
        <v>881</v>
      </c>
      <c r="D38" s="8" t="s">
        <v>278</v>
      </c>
      <c r="E38" s="8" t="str">
        <f t="shared" ca="1" si="1"/>
        <v>SAI2_TXFS/SAI5_TXD1//ENET_1588_EVENT3_OUT///SAI2_TXD1////UART1_CTS_B/////GPIO4_IO24//////PDM_BIT2</v>
      </c>
      <c r="F38" s="8"/>
      <c r="G38" s="17" t="str">
        <f t="shared" ca="1" si="0"/>
        <v/>
      </c>
      <c r="I38" t="str">
        <f t="shared" si="9"/>
        <v>2</v>
      </c>
      <c r="J38" t="str">
        <f t="shared" si="10"/>
        <v>52</v>
      </c>
      <c r="K38">
        <f t="shared" si="11"/>
        <v>143</v>
      </c>
    </row>
    <row r="39" spans="1:11" x14ac:dyDescent="0.25">
      <c r="A39" s="54" t="s">
        <v>788</v>
      </c>
      <c r="B39" s="20">
        <v>14</v>
      </c>
      <c r="C39" s="20" t="s">
        <v>888</v>
      </c>
      <c r="D39" s="8" t="s">
        <v>273</v>
      </c>
      <c r="E39" s="8" t="str">
        <f t="shared" ca="1" si="1"/>
        <v>SAI5_RXD1/SAI1_TXD3//SAI1_TXFS///SAI5_TXFS////PDM_BIT1/////GPIO3_IO22//////FLEXCAN1_TX</v>
      </c>
      <c r="F39" s="8"/>
      <c r="G39" s="17" t="str">
        <f t="shared" ca="1" si="0"/>
        <v xml:space="preserve">IO level follows J2.41 NVCC_SAI1_SAI5;
While POR_B asserted + 50ms, low impedance drivers should be disabled! </v>
      </c>
      <c r="I39" t="str">
        <f t="shared" si="9"/>
        <v>2</v>
      </c>
      <c r="J39" t="str">
        <f t="shared" si="10"/>
        <v>42</v>
      </c>
      <c r="K39">
        <f t="shared" si="11"/>
        <v>133</v>
      </c>
    </row>
    <row r="40" spans="1:11" x14ac:dyDescent="0.25">
      <c r="A40" s="54" t="s">
        <v>788</v>
      </c>
      <c r="B40" s="20">
        <v>15</v>
      </c>
      <c r="C40" s="20" t="s">
        <v>882</v>
      </c>
      <c r="D40" s="8" t="s">
        <v>285</v>
      </c>
      <c r="E40" s="8" t="str">
        <f t="shared" ca="1" si="1"/>
        <v>SAI2_TXD0/SAI5_TXD3//ENET_1588_EVENT2_IN///FLEXCAN2_TX////ENET_1588_EVENT2_AUX_IN/////GPIO4_IO26//////SRC_BOOT_MODE4</v>
      </c>
      <c r="F40" s="8"/>
      <c r="G40" s="17" t="str">
        <f t="shared" ca="1" si="0"/>
        <v/>
      </c>
      <c r="I40" t="str">
        <f t="shared" si="9"/>
        <v>2</v>
      </c>
      <c r="J40" t="str">
        <f t="shared" si="10"/>
        <v>60</v>
      </c>
      <c r="K40">
        <f t="shared" si="11"/>
        <v>151</v>
      </c>
    </row>
    <row r="41" spans="1:11" x14ac:dyDescent="0.25">
      <c r="A41" s="54" t="s">
        <v>788</v>
      </c>
      <c r="B41" s="20">
        <v>16</v>
      </c>
      <c r="C41" s="20" t="s">
        <v>889</v>
      </c>
      <c r="D41" s="8" t="s">
        <v>271</v>
      </c>
      <c r="E41" s="8" t="str">
        <f t="shared" ca="1" si="1"/>
        <v>SAI5_RXD2/SAI1_TXD4//SAI1_TXFS///SAI5_TXC////PDM_BIT2/////GPIO3_IO23//////FLEXCAN1_RX</v>
      </c>
      <c r="F41" s="8"/>
      <c r="G41" s="17" t="str">
        <f t="shared" ca="1" si="0"/>
        <v xml:space="preserve">IO level follows J2.41 NVCC_SAI1_SAI5;
While POR_B asserted + 50ms, low impedance drivers should be disabled! </v>
      </c>
      <c r="I41" t="str">
        <f t="shared" si="9"/>
        <v>2</v>
      </c>
      <c r="J41" t="str">
        <f t="shared" si="10"/>
        <v>38</v>
      </c>
      <c r="K41">
        <f t="shared" si="11"/>
        <v>129</v>
      </c>
    </row>
    <row r="42" spans="1:11" x14ac:dyDescent="0.25">
      <c r="A42" s="54" t="s">
        <v>788</v>
      </c>
      <c r="B42" s="20">
        <v>17</v>
      </c>
      <c r="C42" s="20" t="s">
        <v>883</v>
      </c>
      <c r="D42" s="8" t="s">
        <v>279</v>
      </c>
      <c r="E42" s="8" t="str">
        <f t="shared" ca="1" si="1"/>
        <v>SAI2_MCLK/SAI5_MCLK//ENET_1588_EVENT3_IN///FLEXCAN2_RX////ENET_1588_EVENT3_AUX_IN/////GPIO4_IO27//////SAI3_MCLK</v>
      </c>
      <c r="F42" s="8"/>
      <c r="G42" s="17" t="str">
        <f t="shared" ca="1" si="0"/>
        <v/>
      </c>
      <c r="I42" t="str">
        <f t="shared" si="9"/>
        <v>2</v>
      </c>
      <c r="J42" t="str">
        <f t="shared" si="10"/>
        <v>54</v>
      </c>
      <c r="K42">
        <f t="shared" si="11"/>
        <v>145</v>
      </c>
    </row>
    <row r="43" spans="1:11" x14ac:dyDescent="0.25">
      <c r="A43" s="54" t="s">
        <v>788</v>
      </c>
      <c r="B43" s="20">
        <v>18</v>
      </c>
      <c r="C43" s="20" t="s">
        <v>890</v>
      </c>
      <c r="D43" s="8" t="s">
        <v>274</v>
      </c>
      <c r="E43" s="8" t="str">
        <f t="shared" ca="1" si="1"/>
        <v>SAI5_RXD3/SAI1_TXD5//SAI1_TXFS///SAI5_TXD0////PDM_BIT3/////GPIO3_IO24//////FLEXCAN2_TX</v>
      </c>
      <c r="F43" s="8"/>
      <c r="G43" s="17" t="str">
        <f t="shared" ca="1" si="0"/>
        <v xml:space="preserve">IO level follows J2.41 NVCC_SAI1_SAI5;
While POR_B asserted + 50ms, low impedance drivers should be disabled! </v>
      </c>
      <c r="I43" t="str">
        <f t="shared" si="9"/>
        <v>2</v>
      </c>
      <c r="J43" t="str">
        <f t="shared" si="10"/>
        <v>44</v>
      </c>
      <c r="K43">
        <f t="shared" si="11"/>
        <v>135</v>
      </c>
    </row>
    <row r="44" spans="1:11" ht="15.75" thickBot="1" x14ac:dyDescent="0.3">
      <c r="A44" s="56" t="s">
        <v>788</v>
      </c>
      <c r="B44" s="57">
        <v>20</v>
      </c>
      <c r="C44" s="57" t="s">
        <v>891</v>
      </c>
      <c r="D44" s="18" t="s">
        <v>275</v>
      </c>
      <c r="E44" s="18" t="str">
        <f t="shared" ca="1" si="1"/>
        <v>SAI5_MCLK/SAI1_TXC//PWM1_OUT///I2C5_SDA/////GPIO3_IO25//////FLEXCAN2_RX</v>
      </c>
      <c r="F44" s="18"/>
      <c r="G44" s="19" t="str">
        <f t="shared" ca="1" si="0"/>
        <v xml:space="preserve">IO level follows J2.41 NVCC_SAI1_SAI5;
While POR_B asserted + 50ms, low impedance drivers should be disabled! </v>
      </c>
      <c r="I44" t="str">
        <f t="shared" si="9"/>
        <v>2</v>
      </c>
      <c r="J44" t="str">
        <f t="shared" si="10"/>
        <v>46</v>
      </c>
      <c r="K44">
        <f t="shared" si="11"/>
        <v>137</v>
      </c>
    </row>
    <row r="45" spans="1:11" ht="15.75" thickBot="1" x14ac:dyDescent="0.3"/>
    <row r="46" spans="1:11" x14ac:dyDescent="0.25">
      <c r="A46" s="50" t="s">
        <v>843</v>
      </c>
      <c r="B46" s="15">
        <v>1</v>
      </c>
      <c r="C46" s="15" t="s">
        <v>899</v>
      </c>
      <c r="D46" s="15" t="s">
        <v>893</v>
      </c>
      <c r="E46" s="15" t="str">
        <f ca="1">INDIRECT("'"&amp;$E$1&amp;"'"&amp;"!D"&amp;(K46))</f>
        <v>SAI1_TXD4/SAI6_RXC//SAI6_TXC////ENET1_RGMII_TX_CTL/////GPIO4_IO16</v>
      </c>
      <c r="F46" s="15"/>
      <c r="G46" s="16" t="str">
        <f t="shared" ca="1" si="0"/>
        <v xml:space="preserve">IO level follows J2.41 NVCC_SAI1_SAI5;
While POR_B asserted + 50ms, low impedance drivers should be disabled! </v>
      </c>
      <c r="I46" t="str">
        <f>MID(C46,2,1)</f>
        <v>2</v>
      </c>
      <c r="J46" t="str">
        <f>MID(C46,4,2)</f>
        <v>74</v>
      </c>
      <c r="K46">
        <f>(I46-1)*90+J46+1</f>
        <v>165</v>
      </c>
    </row>
    <row r="47" spans="1:11" x14ac:dyDescent="0.25">
      <c r="A47" s="54" t="s">
        <v>843</v>
      </c>
      <c r="B47" s="8">
        <v>2</v>
      </c>
      <c r="C47" s="8" t="s">
        <v>902</v>
      </c>
      <c r="D47" s="8" t="s">
        <v>280</v>
      </c>
      <c r="E47" s="8" t="str">
        <f t="shared" ref="E47:E54" ca="1" si="12">INDIRECT("'"&amp;$E$1&amp;"'"&amp;"!D"&amp;(K47))</f>
        <v>SAI1_RXFS////ENET1_1588_EVENT0_IN/////GPIO4_IO00</v>
      </c>
      <c r="F47" s="8"/>
      <c r="G47" s="17" t="str">
        <f t="shared" ca="1" si="0"/>
        <v xml:space="preserve">IO level follows J2.41 NVCC_SAI1_SAI5;
While POR_B asserted + 50ms, low impedance drivers should be disabled! </v>
      </c>
      <c r="I47" t="str">
        <f t="shared" ref="I47:I54" si="13">MID(C47,2,1)</f>
        <v>2</v>
      </c>
      <c r="J47" t="str">
        <f t="shared" ref="J47:J54" si="14">MID(C47,4,2)</f>
        <v>55</v>
      </c>
      <c r="K47">
        <f t="shared" ref="K47:K54" si="15">(I47-1)*90+J47+1</f>
        <v>146</v>
      </c>
    </row>
    <row r="48" spans="1:11" x14ac:dyDescent="0.25">
      <c r="A48" s="54" t="s">
        <v>843</v>
      </c>
      <c r="B48" s="8">
        <v>3</v>
      </c>
      <c r="C48" s="8" t="s">
        <v>877</v>
      </c>
      <c r="D48" s="8" t="s">
        <v>894</v>
      </c>
      <c r="E48" s="8" t="str">
        <f t="shared" ca="1" si="12"/>
        <v>SAI1_TXD0////ENET1_RGMII_TD0/////GPIO4_IO12</v>
      </c>
      <c r="F48" s="8"/>
      <c r="G48" s="17" t="str">
        <f t="shared" ca="1" si="0"/>
        <v xml:space="preserve">IO level follows J2.41 NVCC_SAI1_SAI5;
While POR_B asserted + 50ms, low impedance drivers should be disabled! </v>
      </c>
      <c r="I48" t="str">
        <f t="shared" si="13"/>
        <v>2</v>
      </c>
      <c r="J48" t="str">
        <f t="shared" si="14"/>
        <v>70</v>
      </c>
      <c r="K48">
        <f t="shared" si="15"/>
        <v>161</v>
      </c>
    </row>
    <row r="49" spans="1:11" x14ac:dyDescent="0.25">
      <c r="A49" s="54" t="s">
        <v>843</v>
      </c>
      <c r="B49" s="8">
        <v>4</v>
      </c>
      <c r="C49" s="8" t="s">
        <v>903</v>
      </c>
      <c r="D49" s="8" t="s">
        <v>282</v>
      </c>
      <c r="E49" s="8" t="str">
        <f t="shared" ca="1" si="12"/>
        <v>ECSPI1_SCLK/UART3_RXD//I2C1_SCL///SAI7_RXFS/////GPIO5_IO06</v>
      </c>
      <c r="F49" s="8"/>
      <c r="G49" s="17" t="str">
        <f t="shared" ca="1" si="0"/>
        <v>Do not use I2C1 function; Reserved for DART on non exposed pins;</v>
      </c>
      <c r="I49" t="str">
        <f t="shared" si="13"/>
        <v>2</v>
      </c>
      <c r="J49" t="str">
        <f t="shared" si="14"/>
        <v>77</v>
      </c>
      <c r="K49">
        <f t="shared" si="15"/>
        <v>168</v>
      </c>
    </row>
    <row r="50" spans="1:11" x14ac:dyDescent="0.25">
      <c r="A50" s="54" t="s">
        <v>843</v>
      </c>
      <c r="B50" s="8">
        <v>5</v>
      </c>
      <c r="C50" s="8" t="s">
        <v>900</v>
      </c>
      <c r="D50" s="8" t="s">
        <v>895</v>
      </c>
      <c r="E50" s="8" t="str">
        <f t="shared" ca="1" si="12"/>
        <v>SAI1_TXC////ENET1_RGMII_RXC/////GPIO4_IO11</v>
      </c>
      <c r="F50" s="8"/>
      <c r="G50" s="17" t="str">
        <f t="shared" ca="1" si="0"/>
        <v xml:space="preserve">IO level follows J2.41 NVCC_SAI1_SAI5;
While POR_B asserted + 50ms, low impedance drivers should be disabled! </v>
      </c>
      <c r="I50" t="str">
        <f t="shared" si="13"/>
        <v>2</v>
      </c>
      <c r="J50" t="str">
        <f t="shared" si="14"/>
        <v>72</v>
      </c>
      <c r="K50">
        <f t="shared" si="15"/>
        <v>163</v>
      </c>
    </row>
    <row r="51" spans="1:11" x14ac:dyDescent="0.25">
      <c r="A51" s="54" t="s">
        <v>843</v>
      </c>
      <c r="B51" s="8">
        <v>6</v>
      </c>
      <c r="C51" s="8" t="s">
        <v>904</v>
      </c>
      <c r="D51" s="8" t="s">
        <v>896</v>
      </c>
      <c r="E51" s="8" t="str">
        <f t="shared" ca="1" si="12"/>
        <v>SAI1_RXD0//SAI1_TXD1///PDM_BIT0////ENET1_1588_EVENT1_IN/////GPIO4_IO02</v>
      </c>
      <c r="F51" s="8"/>
      <c r="G51" s="17" t="str">
        <f t="shared" ca="1" si="0"/>
        <v xml:space="preserve">IO level follows J2.41 NVCC_SAI1_SAI5;
While POR_B asserted + 50ms, low impedance drivers should be disabled! </v>
      </c>
      <c r="I51" t="str">
        <f t="shared" si="13"/>
        <v>2</v>
      </c>
      <c r="J51" t="str">
        <f t="shared" si="14"/>
        <v>61</v>
      </c>
      <c r="K51">
        <f t="shared" si="15"/>
        <v>152</v>
      </c>
    </row>
    <row r="52" spans="1:11" x14ac:dyDescent="0.25">
      <c r="A52" s="54" t="s">
        <v>843</v>
      </c>
      <c r="B52" s="8">
        <v>7</v>
      </c>
      <c r="C52" s="8" t="s">
        <v>901</v>
      </c>
      <c r="D52" s="8" t="s">
        <v>897</v>
      </c>
      <c r="E52" s="8" t="str">
        <f t="shared" ca="1" si="12"/>
        <v>SAI1_TXFS////ENET1_RGMII_RX_CTL/////GPIO4_IO10</v>
      </c>
      <c r="F52" s="8"/>
      <c r="G52" s="17" t="str">
        <f t="shared" ca="1" si="0"/>
        <v xml:space="preserve">IO level follows J2.41 NVCC_SAI1_SAI5;
While POR_B asserted + 50ms, low impedance drivers should be disabled! </v>
      </c>
      <c r="I52" t="str">
        <f t="shared" si="13"/>
        <v>2</v>
      </c>
      <c r="J52" t="str">
        <f t="shared" si="14"/>
        <v>64</v>
      </c>
      <c r="K52">
        <f t="shared" si="15"/>
        <v>155</v>
      </c>
    </row>
    <row r="53" spans="1:11" x14ac:dyDescent="0.25">
      <c r="A53" s="54" t="s">
        <v>843</v>
      </c>
      <c r="B53" s="8">
        <v>8</v>
      </c>
      <c r="C53" s="8" t="s">
        <v>905</v>
      </c>
      <c r="D53" s="8" t="s">
        <v>898</v>
      </c>
      <c r="E53" s="8" t="str">
        <f t="shared" ca="1" si="12"/>
        <v>SAI1_MCLK//SAI1_TXC////ENET1_IN=ENET1_TX_CLK,OUT=ENET_REF_CLK_ROOTCLK/////GPIO4_IO20</v>
      </c>
      <c r="F53" s="8"/>
      <c r="G53" s="17" t="str">
        <f t="shared" ca="1" si="0"/>
        <v xml:space="preserve">IO level follows J2.41 NVCC_SAI1_SAI5;
While POR_B asserted + 50ms, low impedance drivers should be disabled! </v>
      </c>
      <c r="I53" t="str">
        <f t="shared" si="13"/>
        <v>2</v>
      </c>
      <c r="J53" t="str">
        <f t="shared" si="14"/>
        <v>82</v>
      </c>
      <c r="K53">
        <f t="shared" si="15"/>
        <v>173</v>
      </c>
    </row>
    <row r="54" spans="1:11" ht="15.75" thickBot="1" x14ac:dyDescent="0.3">
      <c r="A54" s="56" t="s">
        <v>843</v>
      </c>
      <c r="B54" s="18">
        <v>9</v>
      </c>
      <c r="C54" s="18" t="s">
        <v>862</v>
      </c>
      <c r="D54" s="18" t="s">
        <v>210</v>
      </c>
      <c r="E54" s="18" t="str">
        <f t="shared" ca="1" si="12"/>
        <v>GPIO1_IO00/ENET_PHY_REF_CLK_ROOT///ISP_FL_TRIG_0/////REF_CLK_32K//////EXT_CLK1</v>
      </c>
      <c r="F54" s="18"/>
      <c r="G54" s="19" t="str">
        <f t="shared" ca="1" si="0"/>
        <v/>
      </c>
      <c r="I54" t="str">
        <f t="shared" si="13"/>
        <v>1</v>
      </c>
      <c r="J54" t="str">
        <f t="shared" si="14"/>
        <v>1</v>
      </c>
      <c r="K54">
        <f t="shared" si="15"/>
        <v>2</v>
      </c>
    </row>
    <row r="55" spans="1:11" ht="15.75" thickBot="1" x14ac:dyDescent="0.3"/>
    <row r="56" spans="1:11" x14ac:dyDescent="0.25">
      <c r="A56" s="50" t="s">
        <v>839</v>
      </c>
      <c r="B56" s="15">
        <v>1</v>
      </c>
      <c r="C56" s="15" t="s">
        <v>907</v>
      </c>
      <c r="D56" s="15" t="s">
        <v>227</v>
      </c>
      <c r="E56" s="15" t="str">
        <f t="shared" ref="E56:E63" ca="1" si="16">INDIRECT("'"&amp;$E$1&amp;"'"&amp;"!D"&amp;(K56))</f>
        <v>NC/*/BT_HOST_WAKE</v>
      </c>
      <c r="F56" s="15"/>
      <c r="G56" s="16" t="str">
        <f t="shared" ca="1" si="0"/>
        <v xml:space="preserve">Connect to J1.29 for BT host wake </v>
      </c>
      <c r="I56" t="str">
        <f t="shared" ref="I56:I63" si="17">MID(C56,2,1)</f>
        <v>1</v>
      </c>
      <c r="J56" t="str">
        <f t="shared" ref="J56:J63" si="18">MID(C56,4,2)</f>
        <v>23</v>
      </c>
      <c r="K56">
        <f t="shared" ref="K56:K63" si="19">(I56-1)*90+J56+1</f>
        <v>24</v>
      </c>
    </row>
    <row r="57" spans="1:11" x14ac:dyDescent="0.25">
      <c r="A57" s="54" t="s">
        <v>839</v>
      </c>
      <c r="B57" s="8">
        <v>2</v>
      </c>
      <c r="C57" s="8" t="s">
        <v>903</v>
      </c>
      <c r="D57" s="8" t="s">
        <v>301</v>
      </c>
      <c r="E57" s="8" t="str">
        <f t="shared" ca="1" si="16"/>
        <v>ECSPI1_SCLK/UART3_RXD//I2C1_SCL///SAI7_RXFS/////GPIO5_IO06</v>
      </c>
      <c r="F57" s="8"/>
      <c r="G57" s="17" t="str">
        <f t="shared" ca="1" si="0"/>
        <v>Do not use I2C1 function; Reserved for DART on non exposed pins;</v>
      </c>
      <c r="I57" t="str">
        <f t="shared" si="17"/>
        <v>2</v>
      </c>
      <c r="J57" t="str">
        <f t="shared" si="18"/>
        <v>77</v>
      </c>
      <c r="K57">
        <f t="shared" si="19"/>
        <v>168</v>
      </c>
    </row>
    <row r="58" spans="1:11" x14ac:dyDescent="0.25">
      <c r="A58" s="54" t="s">
        <v>839</v>
      </c>
      <c r="B58" s="8">
        <v>3</v>
      </c>
      <c r="C58" s="8" t="s">
        <v>908</v>
      </c>
      <c r="D58" s="8" t="s">
        <v>906</v>
      </c>
      <c r="E58" s="8" t="str">
        <f t="shared" ca="1" si="16"/>
        <v>SD1_RESET_B/ENET1_IN=ENET1_TX_CLK,OUT=ENET_REF_CLK_ROOT///I2C3_SCL////UART3_RTS_B/////GPIO2_IO10</v>
      </c>
      <c r="F58" s="8"/>
      <c r="G58" s="17" t="str">
        <f t="shared" ca="1" si="0"/>
        <v>With WB configuration run @ 3.3V; Otherwise @ 1.8V
Runs on the same level of selected WIFI module.</v>
      </c>
      <c r="I58" t="str">
        <f t="shared" si="17"/>
        <v>1</v>
      </c>
      <c r="J58" t="str">
        <f t="shared" si="18"/>
        <v>29</v>
      </c>
      <c r="K58">
        <f t="shared" si="19"/>
        <v>30</v>
      </c>
    </row>
    <row r="59" spans="1:11" x14ac:dyDescent="0.25">
      <c r="A59" s="54" t="s">
        <v>839</v>
      </c>
      <c r="B59" s="8">
        <v>4</v>
      </c>
      <c r="C59" s="8" t="s">
        <v>911</v>
      </c>
      <c r="D59" s="8" t="s">
        <v>303</v>
      </c>
      <c r="E59" s="8" t="str">
        <f t="shared" ca="1" si="16"/>
        <v>ECSPI1_SS0/UART3_RTS_B//I2C2_SDA///SAI7_TXFS/////GPIO5_IO09</v>
      </c>
      <c r="F59" s="8" t="s">
        <v>1251</v>
      </c>
      <c r="G59" s="17" t="str">
        <f t="shared" ca="1" si="0"/>
        <v/>
      </c>
      <c r="I59" t="str">
        <f t="shared" si="17"/>
        <v>2</v>
      </c>
      <c r="J59" t="str">
        <f t="shared" si="18"/>
        <v>79</v>
      </c>
      <c r="K59">
        <f t="shared" si="19"/>
        <v>170</v>
      </c>
    </row>
    <row r="60" spans="1:11" x14ac:dyDescent="0.25">
      <c r="A60" s="54" t="s">
        <v>839</v>
      </c>
      <c r="B60" s="8">
        <v>5</v>
      </c>
      <c r="C60" s="8" t="s">
        <v>909</v>
      </c>
      <c r="D60" s="8" t="s">
        <v>228</v>
      </c>
      <c r="E60" s="8" t="str">
        <f t="shared" ca="1" si="16"/>
        <v>NC/*/WIFI_HOST_WAKE</v>
      </c>
      <c r="F60" s="8"/>
      <c r="G60" s="17" t="str">
        <f t="shared" ca="1" si="0"/>
        <v xml:space="preserve">Connect to J1.29 for WIFI host wake </v>
      </c>
      <c r="I60" t="str">
        <f t="shared" si="17"/>
        <v>1</v>
      </c>
      <c r="J60" t="str">
        <f t="shared" si="18"/>
        <v>25</v>
      </c>
      <c r="K60">
        <f t="shared" si="19"/>
        <v>26</v>
      </c>
    </row>
    <row r="61" spans="1:11" x14ac:dyDescent="0.25">
      <c r="A61" s="54" t="s">
        <v>839</v>
      </c>
      <c r="B61" s="8">
        <v>6</v>
      </c>
      <c r="C61" s="8" t="s">
        <v>912</v>
      </c>
      <c r="D61" s="8" t="s">
        <v>307</v>
      </c>
      <c r="E61" s="8" t="str">
        <f t="shared" ca="1" si="16"/>
        <v>ECSPI1_MOSI/UART3_TXD//I2C1_SDA///SAI7_RXC/////GPIO5_IO07</v>
      </c>
      <c r="F61" s="8"/>
      <c r="G61" s="17" t="str">
        <f t="shared" ca="1" si="0"/>
        <v>Do not use I2C1 function; Reserved for DART on non exposed pins;</v>
      </c>
      <c r="I61" t="str">
        <f t="shared" si="17"/>
        <v>2</v>
      </c>
      <c r="J61" t="str">
        <f t="shared" si="18"/>
        <v>83</v>
      </c>
      <c r="K61">
        <f t="shared" si="19"/>
        <v>174</v>
      </c>
    </row>
    <row r="62" spans="1:11" x14ac:dyDescent="0.25">
      <c r="A62" s="54" t="s">
        <v>839</v>
      </c>
      <c r="B62" s="8">
        <v>7</v>
      </c>
      <c r="C62" s="8" t="s">
        <v>910</v>
      </c>
      <c r="D62" s="8" t="s">
        <v>29</v>
      </c>
      <c r="E62" s="8" t="str">
        <f t="shared" ca="1" si="16"/>
        <v>POR_B_1V8</v>
      </c>
      <c r="F62" s="8"/>
      <c r="G62" s="17" t="str">
        <f t="shared" ca="1" si="0"/>
        <v>Pull low to hold SOC in reset state
Pulse low for Warm reboot.</v>
      </c>
      <c r="I62" t="str">
        <f t="shared" si="17"/>
        <v>1</v>
      </c>
      <c r="J62" t="str">
        <f t="shared" si="18"/>
        <v>24</v>
      </c>
      <c r="K62">
        <f t="shared" si="19"/>
        <v>25</v>
      </c>
    </row>
    <row r="63" spans="1:11" ht="15.75" thickBot="1" x14ac:dyDescent="0.3">
      <c r="A63" s="56" t="s">
        <v>839</v>
      </c>
      <c r="B63" s="18">
        <v>8</v>
      </c>
      <c r="C63" s="18" t="s">
        <v>913</v>
      </c>
      <c r="D63" s="18" t="s">
        <v>305</v>
      </c>
      <c r="E63" s="18" t="str">
        <f t="shared" ca="1" si="16"/>
        <v>ECSPI1_MISO/UART3_CTS_B//I2C2_SCL///SAI7_RXD0/////GPIO5_IO08</v>
      </c>
      <c r="F63" s="18"/>
      <c r="G63" s="19" t="str">
        <f t="shared" ca="1" si="0"/>
        <v/>
      </c>
      <c r="I63" t="str">
        <f t="shared" si="17"/>
        <v>2</v>
      </c>
      <c r="J63" t="str">
        <f t="shared" si="18"/>
        <v>81</v>
      </c>
      <c r="K63">
        <f t="shared" si="19"/>
        <v>172</v>
      </c>
    </row>
    <row r="64" spans="1:11" ht="15.75" thickBot="1" x14ac:dyDescent="0.3"/>
    <row r="65" spans="1:11" x14ac:dyDescent="0.25">
      <c r="A65" s="50" t="s">
        <v>837</v>
      </c>
      <c r="B65" s="15">
        <v>2</v>
      </c>
      <c r="C65" s="15" t="s">
        <v>914</v>
      </c>
      <c r="D65" s="15" t="s">
        <v>336</v>
      </c>
      <c r="E65" s="15" t="str">
        <f t="shared" ref="E65:E72" ca="1" si="20">INDIRECT("'"&amp;$E$1&amp;"'"&amp;"!D"&amp;(K65))</f>
        <v>GPIO1_IO11/USB2_OTG_ID//PWM2_OUT////SD3_VSELECT</v>
      </c>
      <c r="F65" s="15"/>
      <c r="G65" s="16" t="str">
        <f t="shared" ca="1" si="0"/>
        <v/>
      </c>
      <c r="I65" t="str">
        <f t="shared" ref="I65:I72" si="21">MID(C65,2,1)</f>
        <v>3</v>
      </c>
      <c r="J65" t="str">
        <f t="shared" ref="J65:J72" si="22">MID(C65,4,2)</f>
        <v>30</v>
      </c>
      <c r="K65">
        <f t="shared" ref="K65:K72" si="23">(I65-1)*90+J65+1</f>
        <v>211</v>
      </c>
    </row>
    <row r="66" spans="1:11" x14ac:dyDescent="0.25">
      <c r="A66" s="54" t="s">
        <v>837</v>
      </c>
      <c r="B66" s="8">
        <v>3</v>
      </c>
      <c r="C66" s="8" t="s">
        <v>915</v>
      </c>
      <c r="D66" s="8" t="s">
        <v>334</v>
      </c>
      <c r="E66" s="8" t="str">
        <f t="shared" ca="1" si="20"/>
        <v>SPDIF_RX/PWM2_OUT//I2C5_SDA///GPT1_COMPARE2////FLEXCAN1_RX/////GPIO5_IO04</v>
      </c>
      <c r="F66" s="8"/>
      <c r="G66" s="17" t="str">
        <f t="shared" ca="1" si="0"/>
        <v/>
      </c>
      <c r="I66" t="str">
        <f t="shared" si="21"/>
        <v>3</v>
      </c>
      <c r="J66" t="str">
        <f t="shared" si="22"/>
        <v>28</v>
      </c>
      <c r="K66">
        <f t="shared" si="23"/>
        <v>209</v>
      </c>
    </row>
    <row r="67" spans="1:11" x14ac:dyDescent="0.25">
      <c r="A67" s="54" t="s">
        <v>837</v>
      </c>
      <c r="B67" s="8">
        <v>4</v>
      </c>
      <c r="C67" s="8" t="s">
        <v>916</v>
      </c>
      <c r="D67" s="8" t="s">
        <v>345</v>
      </c>
      <c r="E67" s="8" t="str">
        <f t="shared" ca="1" si="20"/>
        <v>GPIO1_IO12/USB1_OTG_PWR/////SDMA2_EXT_EVENT1</v>
      </c>
      <c r="F67" s="8"/>
      <c r="G67" s="17" t="str">
        <f t="shared" ca="1" si="0"/>
        <v/>
      </c>
      <c r="I67" t="str">
        <f t="shared" si="21"/>
        <v>3</v>
      </c>
      <c r="J67" t="str">
        <f t="shared" si="22"/>
        <v>50</v>
      </c>
      <c r="K67">
        <f t="shared" si="23"/>
        <v>231</v>
      </c>
    </row>
    <row r="68" spans="1:11" x14ac:dyDescent="0.25">
      <c r="A68" s="54" t="s">
        <v>837</v>
      </c>
      <c r="B68" s="8">
        <v>5</v>
      </c>
      <c r="C68" s="8" t="s">
        <v>917</v>
      </c>
      <c r="D68" s="8" t="s">
        <v>338</v>
      </c>
      <c r="E68" s="8" t="str">
        <f t="shared" ca="1" si="20"/>
        <v>SPDIF_EXT_CLK/PWM1_OUT///GPT1_COMPARE3/////GPIO5_IO05</v>
      </c>
      <c r="F68" s="8"/>
      <c r="G68" s="17" t="str">
        <f t="shared" ref="G68:G131" ca="1" si="24">IF(INDIRECT("'"&amp;$E$1&amp;"'"&amp;"!H"&amp;(K68))=0,"",INDIRECT("'"&amp;$E$1&amp;"'"&amp;"!H"&amp;(K68)))</f>
        <v/>
      </c>
      <c r="I68" t="str">
        <f t="shared" si="21"/>
        <v>3</v>
      </c>
      <c r="J68" t="str">
        <f t="shared" si="22"/>
        <v>32</v>
      </c>
      <c r="K68">
        <f t="shared" si="23"/>
        <v>213</v>
      </c>
    </row>
    <row r="69" spans="1:11" x14ac:dyDescent="0.25">
      <c r="A69" s="54" t="s">
        <v>837</v>
      </c>
      <c r="B69" s="8">
        <v>6</v>
      </c>
      <c r="C69" s="8" t="s">
        <v>919</v>
      </c>
      <c r="D69" s="8" t="s">
        <v>349</v>
      </c>
      <c r="E69" s="8" t="str">
        <f t="shared" ca="1" si="20"/>
        <v>GPIO1_IO08/ENET_1588_EVENT0_IN//PWM1_OUT///ISP_PRELIGHT_TRIG_1////ENET_1588_EVENT0_AUX_IN/////SD2_RESET_B</v>
      </c>
      <c r="F69" s="8"/>
      <c r="G69" s="17" t="str">
        <f t="shared" ca="1" si="24"/>
        <v/>
      </c>
      <c r="I69" t="str">
        <f t="shared" si="21"/>
        <v>3</v>
      </c>
      <c r="J69" t="str">
        <f t="shared" si="22"/>
        <v>60</v>
      </c>
      <c r="K69">
        <f t="shared" si="23"/>
        <v>241</v>
      </c>
    </row>
    <row r="70" spans="1:11" x14ac:dyDescent="0.25">
      <c r="A70" s="54" t="s">
        <v>837</v>
      </c>
      <c r="B70" s="8">
        <v>7</v>
      </c>
      <c r="C70" s="8" t="s">
        <v>918</v>
      </c>
      <c r="D70" s="8" t="s">
        <v>339</v>
      </c>
      <c r="E70" s="8" t="str">
        <f t="shared" ca="1" si="20"/>
        <v>SPDIF_TX/PWM3_OUT//I2C5_SCL///GPT1_COMPARE1////FLEXCAN1_TX/////GPIO5_IO03</v>
      </c>
      <c r="F70" s="8"/>
      <c r="G70" s="17" t="str">
        <f t="shared" ca="1" si="24"/>
        <v/>
      </c>
      <c r="I70" t="str">
        <f t="shared" si="21"/>
        <v>3</v>
      </c>
      <c r="J70" t="str">
        <f t="shared" si="22"/>
        <v>36</v>
      </c>
      <c r="K70">
        <f t="shared" si="23"/>
        <v>217</v>
      </c>
    </row>
    <row r="71" spans="1:11" x14ac:dyDescent="0.25">
      <c r="A71" s="54" t="s">
        <v>837</v>
      </c>
      <c r="B71" s="8">
        <v>8</v>
      </c>
      <c r="C71" s="8" t="s">
        <v>923</v>
      </c>
      <c r="D71" s="8" t="s">
        <v>340</v>
      </c>
      <c r="E71" s="8" t="str">
        <f t="shared" ca="1" si="20"/>
        <v>GPIO1_IO15/USB2_OTG_OC////SD3_WP/////PWM4_OUT//////CLKO2</v>
      </c>
      <c r="F71" s="8"/>
      <c r="G71" s="17" t="str">
        <f t="shared" ca="1" si="24"/>
        <v/>
      </c>
      <c r="I71" t="str">
        <f t="shared" si="21"/>
        <v>3</v>
      </c>
      <c r="J71" t="str">
        <f t="shared" si="22"/>
        <v>38</v>
      </c>
      <c r="K71">
        <f t="shared" si="23"/>
        <v>219</v>
      </c>
    </row>
    <row r="72" spans="1:11" ht="15.75" thickBot="1" x14ac:dyDescent="0.3">
      <c r="A72" s="56" t="s">
        <v>837</v>
      </c>
      <c r="B72" s="18">
        <v>10</v>
      </c>
      <c r="C72" s="18" t="s">
        <v>921</v>
      </c>
      <c r="D72" s="18" t="s">
        <v>348</v>
      </c>
      <c r="E72" s="18" t="str">
        <f t="shared" ca="1" si="20"/>
        <v>GPIO1_IO06/ENET_MDC///ISP_SHUTTER_TRIG_1/////SD1_CD_B//////EXT_CLK3</v>
      </c>
      <c r="F72" s="18"/>
      <c r="G72" s="19" t="str">
        <f t="shared" ca="1" si="24"/>
        <v/>
      </c>
      <c r="I72" t="str">
        <f t="shared" si="21"/>
        <v>3</v>
      </c>
      <c r="J72" t="str">
        <f t="shared" si="22"/>
        <v>58</v>
      </c>
      <c r="K72">
        <f t="shared" si="23"/>
        <v>239</v>
      </c>
    </row>
    <row r="73" spans="1:11" ht="15.75" thickBot="1" x14ac:dyDescent="0.3"/>
    <row r="74" spans="1:11" x14ac:dyDescent="0.25">
      <c r="A74" s="50" t="s">
        <v>924</v>
      </c>
      <c r="B74" s="15" t="s">
        <v>925</v>
      </c>
      <c r="C74" s="15" t="s">
        <v>936</v>
      </c>
      <c r="D74" s="15" t="s">
        <v>400</v>
      </c>
      <c r="E74" s="15" t="str">
        <f t="shared" ref="E74:E84" ca="1" si="25">INDIRECT("'"&amp;$E$1&amp;"'"&amp;"!D"&amp;(K74))</f>
        <v>ENET_RX_CTL//SAI7_TXFS///PDM_BIT3/////GPIO1_IO24//////SD3_DATA2/*/ETH_LED_ACT</v>
      </c>
      <c r="F74" s="15"/>
      <c r="G74" s="16" t="str">
        <f t="shared" ca="1" si="24"/>
        <v>No EC Runs @ J1.31 level</v>
      </c>
      <c r="I74" t="str">
        <f t="shared" ref="I74:I84" si="26">MID(C74,2,1)</f>
        <v>1</v>
      </c>
      <c r="J74" t="str">
        <f t="shared" ref="J74:J84" si="27">MID(C74,4,2)</f>
        <v>9</v>
      </c>
      <c r="K74">
        <f t="shared" ref="K74:K84" si="28">(I74-1)*90+J74+1</f>
        <v>10</v>
      </c>
    </row>
    <row r="75" spans="1:11" x14ac:dyDescent="0.25">
      <c r="A75" s="54" t="s">
        <v>924</v>
      </c>
      <c r="B75" s="8" t="s">
        <v>926</v>
      </c>
      <c r="C75" s="8" t="s">
        <v>937</v>
      </c>
      <c r="D75" s="8" t="s">
        <v>396</v>
      </c>
      <c r="E75" s="8" t="str">
        <f t="shared" ca="1" si="25"/>
        <v>ENET_TXC/ENET_TX_ER//SAI7_TXD0/////GPIO1_IO23//////SD3_DATA1/*/ETH_LED_LINK10_100</v>
      </c>
      <c r="F75" s="8"/>
      <c r="G75" s="17" t="str">
        <f t="shared" ca="1" si="24"/>
        <v>No EC Runs @ J1.31 level
With no EC SOC pin output via EMI filter having ~2ns delay; 
required for EMI and delay for RGMII interface;</v>
      </c>
      <c r="I75" t="str">
        <f t="shared" si="26"/>
        <v>1</v>
      </c>
      <c r="J75" t="str">
        <f t="shared" si="27"/>
        <v>5</v>
      </c>
      <c r="K75">
        <f t="shared" si="28"/>
        <v>6</v>
      </c>
    </row>
    <row r="76" spans="1:11" x14ac:dyDescent="0.25">
      <c r="A76" s="54" t="s">
        <v>924</v>
      </c>
      <c r="B76" s="8" t="s">
        <v>927</v>
      </c>
      <c r="C76" s="8" t="s">
        <v>938</v>
      </c>
      <c r="D76" s="8" t="s">
        <v>398</v>
      </c>
      <c r="E76" s="8" t="str">
        <f t="shared" ca="1" si="25"/>
        <v>ENET_RXC/ENET_RX_ER//SAI7_TXC///PDM_BIT2/////GPIO1_IO25//////SD3_DATA3/*/ETH_LED_LINK1000</v>
      </c>
      <c r="F76" s="8"/>
      <c r="G76" s="17" t="str">
        <f t="shared" ca="1" si="24"/>
        <v>No EC Runs @ J1.31 level
With no EC SOC pin output via EMI filter having ~2ns delay; 
required for EMI and delay for RGMII interface;</v>
      </c>
      <c r="I76" t="str">
        <f t="shared" si="26"/>
        <v>1</v>
      </c>
      <c r="J76" t="str">
        <f t="shared" si="27"/>
        <v>7</v>
      </c>
      <c r="K76">
        <f t="shared" si="28"/>
        <v>8</v>
      </c>
    </row>
    <row r="77" spans="1:11" x14ac:dyDescent="0.25">
      <c r="A77" s="54" t="s">
        <v>924</v>
      </c>
      <c r="B77" s="8" t="s">
        <v>928</v>
      </c>
      <c r="C77" s="8" t="s">
        <v>939</v>
      </c>
      <c r="D77" s="8" t="s">
        <v>399</v>
      </c>
      <c r="E77" s="8" t="str">
        <f t="shared" ca="1" si="25"/>
        <v>ENET_TD3//SAI6_TXC///PDM_BIT2/////GPIO1_IO18//////SD3_DATA6/*/ETH_TRX0_P</v>
      </c>
      <c r="F77" s="8"/>
      <c r="G77" s="17" t="str">
        <f t="shared" ca="1" si="24"/>
        <v>No EC Runs @ J1.31 level</v>
      </c>
      <c r="I77" t="str">
        <f t="shared" si="26"/>
        <v>1</v>
      </c>
      <c r="J77" t="str">
        <f t="shared" si="27"/>
        <v>8</v>
      </c>
      <c r="K77">
        <f t="shared" si="28"/>
        <v>9</v>
      </c>
    </row>
    <row r="78" spans="1:11" x14ac:dyDescent="0.25">
      <c r="A78" s="54" t="s">
        <v>924</v>
      </c>
      <c r="B78" s="8" t="s">
        <v>929</v>
      </c>
      <c r="C78" s="8" t="s">
        <v>940</v>
      </c>
      <c r="D78" s="8" t="s">
        <v>397</v>
      </c>
      <c r="E78" s="8" t="str">
        <f t="shared" ca="1" si="25"/>
        <v>ENET_TD2/ENET_IN=ENET_TX_CLK,OUT=ENET_REF_CLK_ROOT//SAI6_RXD0///PDM_BIT1/////GPIO1_IO19//////SD3_DATA7/*/ETH_TRX0_N</v>
      </c>
      <c r="F78" s="8"/>
      <c r="G78" s="17" t="str">
        <f t="shared" ca="1" si="24"/>
        <v>No EC Runs @ J1.31 level</v>
      </c>
      <c r="I78" t="str">
        <f t="shared" si="26"/>
        <v>1</v>
      </c>
      <c r="J78" t="str">
        <f t="shared" si="27"/>
        <v>6</v>
      </c>
      <c r="K78">
        <f t="shared" si="28"/>
        <v>7</v>
      </c>
    </row>
    <row r="79" spans="1:11" x14ac:dyDescent="0.25">
      <c r="A79" s="54" t="s">
        <v>924</v>
      </c>
      <c r="B79" s="8" t="s">
        <v>930</v>
      </c>
      <c r="C79" s="8" t="s">
        <v>941</v>
      </c>
      <c r="D79" s="8" t="s">
        <v>393</v>
      </c>
      <c r="E79" s="8" t="str">
        <f t="shared" ca="1" si="25"/>
        <v>ENET_TD1//SAI6_RXFS///PDM_BIT0/////GPIO1_IO20//////SD3_CD_B/*/ETH_TRX1_P</v>
      </c>
      <c r="F79" s="8"/>
      <c r="G79" s="17" t="str">
        <f t="shared" ca="1" si="24"/>
        <v>No EC Runs @ J1.31 level</v>
      </c>
      <c r="I79" t="str">
        <f t="shared" si="26"/>
        <v>1</v>
      </c>
      <c r="J79" t="str">
        <f t="shared" si="27"/>
        <v>2</v>
      </c>
      <c r="K79">
        <f t="shared" si="28"/>
        <v>3</v>
      </c>
    </row>
    <row r="80" spans="1:11" x14ac:dyDescent="0.25">
      <c r="A80" s="54" t="s">
        <v>924</v>
      </c>
      <c r="B80" s="8" t="s">
        <v>931</v>
      </c>
      <c r="C80" s="8" t="s">
        <v>942</v>
      </c>
      <c r="D80" s="8" t="s">
        <v>395</v>
      </c>
      <c r="E80" s="8" t="str">
        <f t="shared" ca="1" si="25"/>
        <v>ENET_TD0//SAI6_RXC///PDM_CLK/////GPIO1_IO21//////SD3_WP/*/ETH_TRX1_N</v>
      </c>
      <c r="F80" s="8"/>
      <c r="G80" s="17" t="str">
        <f t="shared" ca="1" si="24"/>
        <v>No EC Runs @ J1.31 level</v>
      </c>
      <c r="I80" t="str">
        <f t="shared" si="26"/>
        <v>1</v>
      </c>
      <c r="J80" t="str">
        <f t="shared" si="27"/>
        <v>4</v>
      </c>
      <c r="K80">
        <f t="shared" si="28"/>
        <v>5</v>
      </c>
    </row>
    <row r="81" spans="1:11" x14ac:dyDescent="0.25">
      <c r="A81" s="54" t="s">
        <v>924</v>
      </c>
      <c r="B81" s="8" t="s">
        <v>932</v>
      </c>
      <c r="C81" s="8" t="s">
        <v>943</v>
      </c>
      <c r="D81" s="8" t="s">
        <v>401</v>
      </c>
      <c r="E81" s="8" t="str">
        <f t="shared" ca="1" si="25"/>
        <v>ENET_RD0//SAI7_RXD0///PDM_BIT1/////GPIO1_IO26//////SD3_DATA4/*/ETH_TRX2_P</v>
      </c>
      <c r="F81" s="8"/>
      <c r="G81" s="17" t="str">
        <f t="shared" ca="1" si="24"/>
        <v>No EC Runs @ J1.31 level</v>
      </c>
      <c r="I81" t="str">
        <f t="shared" si="26"/>
        <v>1</v>
      </c>
      <c r="J81" t="str">
        <f t="shared" si="27"/>
        <v>10</v>
      </c>
      <c r="K81">
        <f t="shared" si="28"/>
        <v>11</v>
      </c>
    </row>
    <row r="82" spans="1:11" x14ac:dyDescent="0.25">
      <c r="A82" s="54" t="s">
        <v>924</v>
      </c>
      <c r="B82" s="8" t="s">
        <v>933</v>
      </c>
      <c r="C82" s="8" t="s">
        <v>944</v>
      </c>
      <c r="D82" s="8" t="s">
        <v>402</v>
      </c>
      <c r="E82" s="8" t="str">
        <f t="shared" ca="1" si="25"/>
        <v>ENET_RD1//SAI7_RXFS///PDM_BIT0/////GPIO1_IO27//////SD3_RESET_B/*/ETH_TRX2_N</v>
      </c>
      <c r="F82" s="8"/>
      <c r="G82" s="17" t="str">
        <f t="shared" ca="1" si="24"/>
        <v>No EC Runs @ J1.31 level</v>
      </c>
      <c r="I82" t="str">
        <f t="shared" si="26"/>
        <v>1</v>
      </c>
      <c r="J82" t="str">
        <f t="shared" si="27"/>
        <v>12</v>
      </c>
      <c r="K82">
        <f t="shared" si="28"/>
        <v>13</v>
      </c>
    </row>
    <row r="83" spans="1:11" x14ac:dyDescent="0.25">
      <c r="A83" s="54" t="s">
        <v>924</v>
      </c>
      <c r="B83" s="8" t="s">
        <v>934</v>
      </c>
      <c r="C83" s="8" t="s">
        <v>945</v>
      </c>
      <c r="D83" s="8" t="s">
        <v>403</v>
      </c>
      <c r="E83" s="8" t="str">
        <f t="shared" ca="1" si="25"/>
        <v>ENET_RD2//SAI7_RXC///PDM_CLK/////GPIO1_IO28//////SD3_CLK/*/ETH_TRX3_P</v>
      </c>
      <c r="F83" s="8"/>
      <c r="G83" s="17" t="str">
        <f t="shared" ca="1" si="24"/>
        <v>No EC Runs @ J1.31 level</v>
      </c>
      <c r="I83" t="str">
        <f t="shared" si="26"/>
        <v>1</v>
      </c>
      <c r="J83" t="str">
        <f t="shared" si="27"/>
        <v>14</v>
      </c>
      <c r="K83">
        <f t="shared" si="28"/>
        <v>15</v>
      </c>
    </row>
    <row r="84" spans="1:11" ht="15.75" thickBot="1" x14ac:dyDescent="0.3">
      <c r="A84" s="56" t="s">
        <v>924</v>
      </c>
      <c r="B84" s="18" t="s">
        <v>935</v>
      </c>
      <c r="C84" s="18" t="s">
        <v>946</v>
      </c>
      <c r="D84" s="18" t="s">
        <v>405</v>
      </c>
      <c r="E84" s="18" t="str">
        <f t="shared" ca="1" si="25"/>
        <v>ENET_RD3//SAI7_MCLK///SPDIF_RX/////GPIO1_IO29//////SD3_CMD/*/ETH_TRX3_N</v>
      </c>
      <c r="F84" s="18"/>
      <c r="G84" s="19" t="str">
        <f t="shared" ca="1" si="24"/>
        <v>No EC Runs @ J1.31 level</v>
      </c>
      <c r="I84" t="str">
        <f t="shared" si="26"/>
        <v>1</v>
      </c>
      <c r="J84" t="str">
        <f t="shared" si="27"/>
        <v>16</v>
      </c>
      <c r="K84">
        <f t="shared" si="28"/>
        <v>17</v>
      </c>
    </row>
    <row r="85" spans="1:11" ht="15.75" thickBot="1" x14ac:dyDescent="0.3"/>
    <row r="86" spans="1:11" x14ac:dyDescent="0.25">
      <c r="A86" s="50" t="s">
        <v>947</v>
      </c>
      <c r="B86" s="15">
        <v>1</v>
      </c>
      <c r="C86" s="15" t="s">
        <v>955</v>
      </c>
      <c r="D86" s="15" t="s">
        <v>948</v>
      </c>
      <c r="E86" s="15" t="str">
        <f t="shared" ref="E86:E92" ca="1" si="29">INDIRECT("'"&amp;$E$1&amp;"'"&amp;"!D"&amp;(K86))</f>
        <v>SD2_DATA2//ECSPI2_SS0///SPDIF_TX////PDM_BIT2/////GPIO2_IO17</v>
      </c>
      <c r="F86" s="15"/>
      <c r="G86" s="16" t="str">
        <f t="shared" ca="1" si="24"/>
        <v>Will change level according to J1.90 NVCC_SD2_1V8_3V3;</v>
      </c>
      <c r="I86" t="str">
        <f t="shared" ref="I86:I92" si="30">MID(C86,2,1)</f>
        <v>1</v>
      </c>
      <c r="J86" t="str">
        <f t="shared" ref="J86:J92" si="31">MID(C86,4,2)</f>
        <v>78</v>
      </c>
      <c r="K86">
        <f t="shared" ref="K86:K92" si="32">(I86-1)*90+J86+1</f>
        <v>79</v>
      </c>
    </row>
    <row r="87" spans="1:11" x14ac:dyDescent="0.25">
      <c r="A87" s="54" t="s">
        <v>947</v>
      </c>
      <c r="B87" s="8">
        <v>2</v>
      </c>
      <c r="C87" s="8" t="s">
        <v>791</v>
      </c>
      <c r="D87" s="8" t="s">
        <v>949</v>
      </c>
      <c r="E87" s="8" t="str">
        <f t="shared" ca="1" si="29"/>
        <v>SD2_DATA3//ECSPI2_MISO///SPDIF_RX////PDM_BIT3/////GPIO2_IO18//////SRC_EARLY_RESET</v>
      </c>
      <c r="F87" s="8"/>
      <c r="G87" s="17" t="str">
        <f t="shared" ca="1" si="24"/>
        <v>Will change level according to J1.90 NVCC_SD2_1V8_3V3;</v>
      </c>
      <c r="I87" t="str">
        <f t="shared" si="30"/>
        <v>1</v>
      </c>
      <c r="J87" t="str">
        <f t="shared" si="31"/>
        <v>84</v>
      </c>
      <c r="K87">
        <f t="shared" si="32"/>
        <v>85</v>
      </c>
    </row>
    <row r="88" spans="1:11" x14ac:dyDescent="0.25">
      <c r="A88" s="54" t="s">
        <v>947</v>
      </c>
      <c r="B88" s="8">
        <v>3</v>
      </c>
      <c r="C88" s="8" t="s">
        <v>958</v>
      </c>
      <c r="D88" s="8" t="s">
        <v>950</v>
      </c>
      <c r="E88" s="8" t="str">
        <f t="shared" ca="1" si="29"/>
        <v>SD2_CMD//ECSPI2_MOSI///UART4_TXD////PDM_CLK/////GPIO2_IO14</v>
      </c>
      <c r="F88" s="8"/>
      <c r="G88" s="17" t="str">
        <f t="shared" ca="1" si="24"/>
        <v>Will change level according to J1.90 NVCC_SD2_1V8_3V3;</v>
      </c>
      <c r="I88" t="str">
        <f t="shared" si="30"/>
        <v>1</v>
      </c>
      <c r="J88" t="str">
        <f t="shared" si="31"/>
        <v>88</v>
      </c>
      <c r="K88">
        <f t="shared" si="32"/>
        <v>89</v>
      </c>
    </row>
    <row r="89" spans="1:11" x14ac:dyDescent="0.25">
      <c r="A89" s="54" t="s">
        <v>947</v>
      </c>
      <c r="B89" s="8">
        <v>5</v>
      </c>
      <c r="C89" s="8" t="s">
        <v>959</v>
      </c>
      <c r="D89" s="8" t="s">
        <v>954</v>
      </c>
      <c r="E89" s="8" t="str">
        <f t="shared" ca="1" si="29"/>
        <v>SD2_CLK//ECSPI2_SCLK///UART4_RXD/////GPIO2_IO13</v>
      </c>
      <c r="F89" s="8"/>
      <c r="G89" s="17" t="str">
        <f t="shared" ca="1" si="24"/>
        <v>Will change level according to J1.90 NVCC_SD2_1V8_3V3;</v>
      </c>
      <c r="I89" t="str">
        <f t="shared" si="30"/>
        <v>1</v>
      </c>
      <c r="J89" t="str">
        <f t="shared" si="31"/>
        <v>82</v>
      </c>
      <c r="K89">
        <f t="shared" si="32"/>
        <v>83</v>
      </c>
    </row>
    <row r="90" spans="1:11" x14ac:dyDescent="0.25">
      <c r="A90" s="54" t="s">
        <v>947</v>
      </c>
      <c r="B90" s="8">
        <v>7</v>
      </c>
      <c r="C90" s="8" t="s">
        <v>960</v>
      </c>
      <c r="D90" s="8" t="s">
        <v>951</v>
      </c>
      <c r="E90" s="8" t="str">
        <f t="shared" ca="1" si="29"/>
        <v>SD2_DATA0//I2C4_SDA///UART2_RXD////PDM_BIT0/////GPIO2_IO15</v>
      </c>
      <c r="F90" s="8"/>
      <c r="G90" s="17" t="str">
        <f t="shared" ca="1" si="24"/>
        <v>Will change level according to J1.90 NVCC_SD2_1V8_3V3;</v>
      </c>
      <c r="I90" t="str">
        <f t="shared" si="30"/>
        <v>1</v>
      </c>
      <c r="J90" t="str">
        <f t="shared" si="31"/>
        <v>86</v>
      </c>
      <c r="K90">
        <f t="shared" si="32"/>
        <v>87</v>
      </c>
    </row>
    <row r="91" spans="1:11" x14ac:dyDescent="0.25">
      <c r="A91" s="54" t="s">
        <v>947</v>
      </c>
      <c r="B91" s="8">
        <v>8</v>
      </c>
      <c r="C91" s="8" t="s">
        <v>961</v>
      </c>
      <c r="D91" s="8" t="s">
        <v>952</v>
      </c>
      <c r="E91" s="8" t="str">
        <f t="shared" ca="1" si="29"/>
        <v>SD2_DATA1//I2C4_SCL///UART2_TXD////PDM_BIT1/////GPIO2_IO16</v>
      </c>
      <c r="F91" s="8"/>
      <c r="G91" s="17" t="str">
        <f t="shared" ca="1" si="24"/>
        <v>Will change level according to J1.90 NVCC_SD2_1V8_3V3;</v>
      </c>
      <c r="I91" t="str">
        <f t="shared" si="30"/>
        <v>1</v>
      </c>
      <c r="J91" t="str">
        <f t="shared" si="31"/>
        <v>80</v>
      </c>
      <c r="K91">
        <f t="shared" si="32"/>
        <v>81</v>
      </c>
    </row>
    <row r="92" spans="1:11" ht="15.75" thickBot="1" x14ac:dyDescent="0.3">
      <c r="A92" s="56" t="s">
        <v>947</v>
      </c>
      <c r="B92" s="18">
        <v>9</v>
      </c>
      <c r="C92" s="18" t="s">
        <v>962</v>
      </c>
      <c r="D92" s="18" t="s">
        <v>953</v>
      </c>
      <c r="E92" s="18" t="str">
        <f t="shared" ca="1" si="29"/>
        <v>SD2_CD_B/////GPIO2_IO12</v>
      </c>
      <c r="F92" s="18"/>
      <c r="G92" s="19" t="str">
        <f t="shared" ca="1" si="24"/>
        <v>External SD card detect input; 
Add 10K external pull up to J1.90</v>
      </c>
      <c r="I92" t="str">
        <f t="shared" si="30"/>
        <v>1</v>
      </c>
      <c r="J92" t="str">
        <f t="shared" si="31"/>
        <v>74</v>
      </c>
      <c r="K92">
        <f t="shared" si="32"/>
        <v>75</v>
      </c>
    </row>
    <row r="93" spans="1:11" ht="15.75" thickBot="1" x14ac:dyDescent="0.3"/>
    <row r="94" spans="1:11" x14ac:dyDescent="0.25">
      <c r="A94" s="50" t="s">
        <v>835</v>
      </c>
      <c r="B94" s="15">
        <v>1</v>
      </c>
      <c r="C94" s="15" t="s">
        <v>968</v>
      </c>
      <c r="D94" s="15" t="s">
        <v>447</v>
      </c>
      <c r="E94" s="15" t="str">
        <f t="shared" ref="E94:E100" ca="1" si="33">INDIRECT("'"&amp;$E$1&amp;"'"&amp;"!D"&amp;(K94))</f>
        <v>SAI3_RXFS/SAI2_RXD1//SAI5_RXFS///SAI3_RXD1////SPDIF_RX/////GPIO4_IO28//////PDM_BIT0/*/HPOUTFB</v>
      </c>
      <c r="F94" s="15"/>
      <c r="G94" s="16" t="str">
        <f t="shared" ca="1" si="24"/>
        <v/>
      </c>
      <c r="I94" t="str">
        <f t="shared" ref="I94:I100" si="34">MID(C94,2,1)</f>
        <v>2</v>
      </c>
      <c r="J94" t="str">
        <f t="shared" ref="J94:J100" si="35">MID(C94,4,2)</f>
        <v>6</v>
      </c>
      <c r="K94">
        <f t="shared" ref="K94:K100" si="36">(I94-1)*90+J94+1</f>
        <v>97</v>
      </c>
    </row>
    <row r="95" spans="1:11" x14ac:dyDescent="0.25">
      <c r="A95" s="54" t="s">
        <v>835</v>
      </c>
      <c r="B95" s="8">
        <v>2</v>
      </c>
      <c r="C95" s="8" t="s">
        <v>969</v>
      </c>
      <c r="D95" s="8" t="s">
        <v>444</v>
      </c>
      <c r="E95" s="8" t="str">
        <f t="shared" ca="1" si="33"/>
        <v>SAI3_RXD0/SAI2_RXD3//SAI5_RXD0////UART2_RTS_B/////GPIO4_IO30//////PDM_BIT1/*/HPLOUT</v>
      </c>
      <c r="F95" s="8"/>
      <c r="G95" s="17" t="str">
        <f t="shared" ca="1" si="24"/>
        <v/>
      </c>
      <c r="I95" t="str">
        <f t="shared" si="34"/>
        <v>2</v>
      </c>
      <c r="J95" t="str">
        <f t="shared" si="35"/>
        <v>2</v>
      </c>
      <c r="K95">
        <f t="shared" si="36"/>
        <v>93</v>
      </c>
    </row>
    <row r="96" spans="1:11" ht="15.75" thickBot="1" x14ac:dyDescent="0.3">
      <c r="A96" s="56" t="s">
        <v>835</v>
      </c>
      <c r="B96" s="18">
        <v>3</v>
      </c>
      <c r="C96" s="18" t="s">
        <v>970</v>
      </c>
      <c r="D96" s="18" t="s">
        <v>445</v>
      </c>
      <c r="E96" s="18" t="str">
        <f t="shared" ca="1" si="33"/>
        <v>SAI3_TXC/SAI2_TXD2//SAI5_RXD2///GPT1_CAPTURE1////UART2_TXD/////GPIO5_IO00//////PDM_BIT2/*/HPROUT</v>
      </c>
      <c r="F96" s="18"/>
      <c r="G96" s="19" t="str">
        <f t="shared" ca="1" si="24"/>
        <v/>
      </c>
      <c r="I96" t="str">
        <f t="shared" si="34"/>
        <v>2</v>
      </c>
      <c r="J96" t="str">
        <f t="shared" si="35"/>
        <v>4</v>
      </c>
      <c r="K96">
        <f t="shared" si="36"/>
        <v>95</v>
      </c>
    </row>
    <row r="97" spans="1:11" ht="15.75" thickBot="1" x14ac:dyDescent="0.3"/>
    <row r="98" spans="1:11" x14ac:dyDescent="0.25">
      <c r="A98" s="50" t="s">
        <v>841</v>
      </c>
      <c r="B98" s="15">
        <v>1</v>
      </c>
      <c r="C98" s="15" t="s">
        <v>965</v>
      </c>
      <c r="D98" s="15" t="s">
        <v>95</v>
      </c>
      <c r="E98" s="15" t="str">
        <f t="shared" ca="1" si="33"/>
        <v>AGND</v>
      </c>
      <c r="F98" s="15"/>
      <c r="G98" s="16" t="str">
        <f t="shared" ca="1" si="24"/>
        <v>Connect to GND;</v>
      </c>
      <c r="I98" t="str">
        <f t="shared" si="34"/>
        <v>2</v>
      </c>
      <c r="J98" t="str">
        <f t="shared" si="35"/>
        <v>12</v>
      </c>
      <c r="K98">
        <f t="shared" si="36"/>
        <v>103</v>
      </c>
    </row>
    <row r="99" spans="1:11" x14ac:dyDescent="0.25">
      <c r="A99" s="54" t="s">
        <v>841</v>
      </c>
      <c r="B99" s="8">
        <v>2</v>
      </c>
      <c r="C99" s="8" t="s">
        <v>966</v>
      </c>
      <c r="D99" s="8" t="s">
        <v>963</v>
      </c>
      <c r="E99" s="8" t="str">
        <f t="shared" ca="1" si="33"/>
        <v>SAI3_RXC/SAI2_RXD2//SAI5_RXC///GPT1_CLK////UART2_CTS_B/////GPIO4_IO29//////PDM_CLK/*/LINEIN1_LP</v>
      </c>
      <c r="F99" s="8"/>
      <c r="G99" s="17" t="str">
        <f t="shared" ca="1" si="24"/>
        <v/>
      </c>
      <c r="I99" t="str">
        <f t="shared" si="34"/>
        <v>2</v>
      </c>
      <c r="J99" t="str">
        <f t="shared" si="35"/>
        <v>8</v>
      </c>
      <c r="K99">
        <f t="shared" si="36"/>
        <v>99</v>
      </c>
    </row>
    <row r="100" spans="1:11" ht="15.75" thickBot="1" x14ac:dyDescent="0.3">
      <c r="A100" s="56" t="s">
        <v>841</v>
      </c>
      <c r="B100" s="18">
        <v>3</v>
      </c>
      <c r="C100" s="18" t="s">
        <v>967</v>
      </c>
      <c r="D100" s="18" t="s">
        <v>964</v>
      </c>
      <c r="E100" s="18" t="str">
        <f t="shared" ca="1" si="33"/>
        <v>SAI3_TXFS/SAI2_TXD1//SAI5_RXD1///SAI3_TXD1////UART2_RXD/////GPIO4_IO31//////PDM_BIT3/*/LINEIN1_RP</v>
      </c>
      <c r="F100" s="18"/>
      <c r="G100" s="19" t="str">
        <f t="shared" ca="1" si="24"/>
        <v/>
      </c>
      <c r="I100" t="str">
        <f t="shared" si="34"/>
        <v>2</v>
      </c>
      <c r="J100" t="str">
        <f t="shared" si="35"/>
        <v>10</v>
      </c>
      <c r="K100">
        <f t="shared" si="36"/>
        <v>101</v>
      </c>
    </row>
    <row r="101" spans="1:11" ht="15.75" thickBot="1" x14ac:dyDescent="0.3"/>
    <row r="102" spans="1:11" x14ac:dyDescent="0.25">
      <c r="A102" s="50" t="s">
        <v>1009</v>
      </c>
      <c r="B102" s="15">
        <v>4</v>
      </c>
      <c r="C102" s="15" t="s">
        <v>1011</v>
      </c>
      <c r="D102" s="15" t="s">
        <v>451</v>
      </c>
      <c r="E102" s="15" t="str">
        <f ca="1">INDIRECT("'"&amp;$E$1&amp;"'"&amp;"!D"&amp;(K102))</f>
        <v>SAI3_TXD0/SAI2_TXD3//SAI5_RXD3///GPT1_CAPTURE2////SPDIF_EXT_CLK/////GPIO5_IO01//////BOOT_MODE5/*/DMIC_CLK</v>
      </c>
      <c r="F102" s="15" t="s">
        <v>1013</v>
      </c>
      <c r="G102" s="16" t="str">
        <f t="shared" ca="1" si="24"/>
        <v>DMIC output 3.3V level</v>
      </c>
      <c r="I102" t="str">
        <f>MID(C102,2,1)</f>
        <v>2</v>
      </c>
      <c r="J102" t="str">
        <f>MID(C102,4,2)</f>
        <v>14</v>
      </c>
      <c r="K102">
        <f>(I102-1)*90+J102+1</f>
        <v>105</v>
      </c>
    </row>
    <row r="103" spans="1:11" ht="15.75" thickBot="1" x14ac:dyDescent="0.3">
      <c r="A103" s="56" t="s">
        <v>1009</v>
      </c>
      <c r="B103" s="18">
        <v>5</v>
      </c>
      <c r="C103" s="18" t="s">
        <v>1012</v>
      </c>
      <c r="D103" s="18" t="s">
        <v>452</v>
      </c>
      <c r="E103" s="18" t="str">
        <f ca="1">INDIRECT("'"&amp;$E$1&amp;"'"&amp;"!D"&amp;(K103))</f>
        <v>SAI3_MCLK/PWM4_OUT//SAI5_MCLK////SPDIF_TX/////GPIO5_IO02//////SPDIF_RX/*/DMIC_DATA</v>
      </c>
      <c r="F103" s="18" t="s">
        <v>1010</v>
      </c>
      <c r="G103" s="19" t="str">
        <f t="shared" ca="1" si="24"/>
        <v xml:space="preserve">DMIC input is 1.8V level; Add ~500 Ohm voltage divder </v>
      </c>
      <c r="I103" t="str">
        <f>MID(C103,2,1)</f>
        <v>2</v>
      </c>
      <c r="J103" t="str">
        <f>MID(C103,4,2)</f>
        <v>16</v>
      </c>
      <c r="K103">
        <f>(I103-1)*90+J103+1</f>
        <v>107</v>
      </c>
    </row>
    <row r="104" spans="1:11" ht="15.75" thickBot="1" x14ac:dyDescent="0.3"/>
    <row r="105" spans="1:11" x14ac:dyDescent="0.25">
      <c r="A105" s="50" t="s">
        <v>985</v>
      </c>
      <c r="B105" s="15">
        <v>4</v>
      </c>
      <c r="C105" s="15" t="s">
        <v>855</v>
      </c>
      <c r="D105" s="15" t="s">
        <v>971</v>
      </c>
      <c r="E105" s="15" t="str">
        <f ca="1">INDIRECT("'"&amp;$E$1&amp;"'"&amp;"!D"&amp;(K105))</f>
        <v>I2C4_SDA/PWM1_OUT///ECSPI2_SS0/////GPIO5_IO21</v>
      </c>
      <c r="F105" s="15" t="s">
        <v>995</v>
      </c>
      <c r="G105" s="16" t="str">
        <f t="shared" ca="1" si="24"/>
        <v/>
      </c>
      <c r="I105" t="str">
        <f>MID(C105,2,1)</f>
        <v>1</v>
      </c>
      <c r="J105" t="str">
        <f t="shared" ref="J105:J152" si="37">MID(C105,4,2)</f>
        <v>19</v>
      </c>
      <c r="K105">
        <f>(I105-1)*90+J105+1</f>
        <v>20</v>
      </c>
    </row>
    <row r="106" spans="1:11" x14ac:dyDescent="0.25">
      <c r="A106" s="54" t="s">
        <v>985</v>
      </c>
      <c r="B106" s="8">
        <v>6</v>
      </c>
      <c r="C106" s="8" t="s">
        <v>854</v>
      </c>
      <c r="D106" s="8" t="s">
        <v>972</v>
      </c>
      <c r="E106" s="8" t="str">
        <f ca="1">INDIRECT("'"&amp;$E$1&amp;"'"&amp;"!D"&amp;(K106))</f>
        <v>I2C4_SCL/PWM2_OUT//PCIE1_CLKREQ_B///ECSPI2_MISO/////GPIO5_IO20</v>
      </c>
      <c r="F106" s="8" t="s">
        <v>995</v>
      </c>
      <c r="G106" s="17" t="str">
        <f t="shared" ca="1" si="24"/>
        <v/>
      </c>
      <c r="I106" t="str">
        <f>MID(C106,2,1)</f>
        <v>1</v>
      </c>
      <c r="J106" t="str">
        <f t="shared" si="37"/>
        <v>17</v>
      </c>
      <c r="K106">
        <f>(I106-1)*90+J106+1</f>
        <v>18</v>
      </c>
    </row>
    <row r="107" spans="1:11" x14ac:dyDescent="0.25">
      <c r="A107" s="54" t="s">
        <v>985</v>
      </c>
      <c r="B107" s="8">
        <v>10</v>
      </c>
      <c r="C107" s="8" t="s">
        <v>1000</v>
      </c>
      <c r="D107" s="8" t="s">
        <v>973</v>
      </c>
      <c r="E107" s="8" t="str">
        <f ca="1">INDIRECT("'"&amp;$E$1&amp;"'"&amp;"!D"&amp;(K107))</f>
        <v>SAI1_RXD7/SAI6_MCLK//SAI1_TXFS///SAI1_TXD4////ENET1_RGMII_RD3/////GPIO4_IO09</v>
      </c>
      <c r="F107" s="8" t="s">
        <v>995</v>
      </c>
      <c r="G107" s="17" t="str">
        <f t="shared" ca="1" si="24"/>
        <v xml:space="preserve">IO level follows J2.41 NVCC_SAI1_SAI5;
While POR_B asserted + 50ms, low impedance drivers should be disabled! </v>
      </c>
      <c r="I107" t="str">
        <f>MID(C107,2,1)</f>
        <v>2</v>
      </c>
      <c r="J107" t="str">
        <f t="shared" si="37"/>
        <v>68</v>
      </c>
      <c r="K107">
        <f>(I107-1)*90+J107+1</f>
        <v>159</v>
      </c>
    </row>
    <row r="108" spans="1:11" x14ac:dyDescent="0.25">
      <c r="A108" s="54" t="s">
        <v>985</v>
      </c>
      <c r="B108" s="8">
        <v>11</v>
      </c>
      <c r="C108" s="8" t="s">
        <v>986</v>
      </c>
      <c r="D108" s="8" t="s">
        <v>75</v>
      </c>
      <c r="E108" s="8" t="str">
        <f t="shared" ref="E108:E152" ca="1" si="38">INDIRECT("'"&amp;$E$1&amp;"'"&amp;"!D"&amp;(K108))</f>
        <v>CSI_P1_D0_P</v>
      </c>
      <c r="F108" s="8"/>
      <c r="G108" s="17" t="str">
        <f t="shared" ca="1" si="24"/>
        <v>If CSI_P1 not used connect to ground;</v>
      </c>
      <c r="I108" t="str">
        <f t="shared" ref="I108:I152" si="39">MID(C108,2,1)</f>
        <v>1</v>
      </c>
      <c r="J108" t="str">
        <f t="shared" si="37"/>
        <v>81</v>
      </c>
      <c r="K108">
        <f t="shared" ref="K108:K138" si="40">(I108-1)*90+J108+1</f>
        <v>82</v>
      </c>
    </row>
    <row r="109" spans="1:11" x14ac:dyDescent="0.25">
      <c r="A109" s="54" t="s">
        <v>985</v>
      </c>
      <c r="B109" s="8">
        <v>12</v>
      </c>
      <c r="C109" s="8" t="s">
        <v>877</v>
      </c>
      <c r="D109" s="8" t="s">
        <v>974</v>
      </c>
      <c r="E109" s="8" t="str">
        <f t="shared" ca="1" si="38"/>
        <v>SAI1_TXD0////ENET1_RGMII_TD0/////GPIO4_IO12</v>
      </c>
      <c r="F109" s="8" t="s">
        <v>995</v>
      </c>
      <c r="G109" s="17" t="str">
        <f t="shared" ca="1" si="24"/>
        <v xml:space="preserve">IO level follows J2.41 NVCC_SAI1_SAI5;
While POR_B asserted + 50ms, low impedance drivers should be disabled! </v>
      </c>
      <c r="I109" t="str">
        <f t="shared" si="39"/>
        <v>2</v>
      </c>
      <c r="J109" t="str">
        <f t="shared" si="37"/>
        <v>70</v>
      </c>
      <c r="K109">
        <f t="shared" si="40"/>
        <v>161</v>
      </c>
    </row>
    <row r="110" spans="1:11" x14ac:dyDescent="0.25">
      <c r="A110" s="54" t="s">
        <v>985</v>
      </c>
      <c r="B110" s="8">
        <v>13</v>
      </c>
      <c r="C110" s="8" t="s">
        <v>987</v>
      </c>
      <c r="D110" s="8" t="s">
        <v>77</v>
      </c>
      <c r="E110" s="8" t="str">
        <f t="shared" ca="1" si="38"/>
        <v>CSI_P1_D0_N</v>
      </c>
      <c r="F110" s="8"/>
      <c r="G110" s="17" t="str">
        <f t="shared" ca="1" si="24"/>
        <v>If CSI_P1 not used connect to ground;</v>
      </c>
      <c r="I110" t="str">
        <f t="shared" si="39"/>
        <v>1</v>
      </c>
      <c r="J110" t="str">
        <f t="shared" si="37"/>
        <v>83</v>
      </c>
      <c r="K110">
        <f t="shared" si="40"/>
        <v>84</v>
      </c>
    </row>
    <row r="111" spans="1:11" x14ac:dyDescent="0.25">
      <c r="A111" s="54" t="s">
        <v>985</v>
      </c>
      <c r="B111" s="8">
        <v>14</v>
      </c>
      <c r="C111" s="8" t="s">
        <v>865</v>
      </c>
      <c r="D111" s="8" t="s">
        <v>975</v>
      </c>
      <c r="E111" s="8" t="str">
        <f t="shared" ca="1" si="38"/>
        <v>UART4_TXD/UART2_RTS_B///GPT1_CAPTURE1////I2C6_SDA/////GPIO5_IO29</v>
      </c>
      <c r="F111" s="8" t="s">
        <v>995</v>
      </c>
      <c r="G111" s="17" t="str">
        <f t="shared" ca="1" si="24"/>
        <v/>
      </c>
      <c r="I111" t="str">
        <f t="shared" si="39"/>
        <v>3</v>
      </c>
      <c r="J111" t="str">
        <f t="shared" si="37"/>
        <v>1</v>
      </c>
      <c r="K111">
        <f t="shared" si="40"/>
        <v>182</v>
      </c>
    </row>
    <row r="112" spans="1:11" x14ac:dyDescent="0.25">
      <c r="A112" s="54" t="s">
        <v>985</v>
      </c>
      <c r="B112" s="8">
        <v>16</v>
      </c>
      <c r="C112" s="8" t="s">
        <v>901</v>
      </c>
      <c r="D112" s="8" t="s">
        <v>976</v>
      </c>
      <c r="E112" s="8" t="str">
        <f t="shared" ca="1" si="38"/>
        <v>SAI1_TXFS////ENET1_RGMII_RX_CTL/////GPIO4_IO10</v>
      </c>
      <c r="F112" s="8" t="s">
        <v>995</v>
      </c>
      <c r="G112" s="17" t="str">
        <f t="shared" ca="1" si="24"/>
        <v xml:space="preserve">IO level follows J2.41 NVCC_SAI1_SAI5;
While POR_B asserted + 50ms, low impedance drivers should be disabled! </v>
      </c>
      <c r="I112" t="str">
        <f t="shared" si="39"/>
        <v>2</v>
      </c>
      <c r="J112" t="str">
        <f t="shared" si="37"/>
        <v>64</v>
      </c>
      <c r="K112">
        <f t="shared" si="40"/>
        <v>155</v>
      </c>
    </row>
    <row r="113" spans="1:11" x14ac:dyDescent="0.25">
      <c r="A113" s="54" t="s">
        <v>985</v>
      </c>
      <c r="B113" s="8">
        <v>17</v>
      </c>
      <c r="C113" s="8" t="s">
        <v>988</v>
      </c>
      <c r="D113" s="8" t="s">
        <v>80</v>
      </c>
      <c r="E113" s="8" t="str">
        <f t="shared" ca="1" si="38"/>
        <v>CSI_P1_CK_P</v>
      </c>
      <c r="F113" s="8"/>
      <c r="G113" s="17" t="str">
        <f t="shared" ca="1" si="24"/>
        <v>If CSI_P1 not used connect to ground;</v>
      </c>
      <c r="I113" t="str">
        <f t="shared" si="39"/>
        <v>1</v>
      </c>
      <c r="J113" t="str">
        <f t="shared" si="37"/>
        <v>87</v>
      </c>
      <c r="K113">
        <f t="shared" si="40"/>
        <v>88</v>
      </c>
    </row>
    <row r="114" spans="1:11" x14ac:dyDescent="0.25">
      <c r="A114" s="54" t="s">
        <v>985</v>
      </c>
      <c r="B114" s="8">
        <v>19</v>
      </c>
      <c r="C114" s="8" t="s">
        <v>989</v>
      </c>
      <c r="D114" s="8" t="s">
        <v>82</v>
      </c>
      <c r="E114" s="8" t="str">
        <f t="shared" ca="1" si="38"/>
        <v>CSI_P1_CK_N</v>
      </c>
      <c r="F114" s="8"/>
      <c r="G114" s="17" t="str">
        <f t="shared" ca="1" si="24"/>
        <v>If CSI_P1 not used connect to ground;</v>
      </c>
      <c r="I114" t="str">
        <f t="shared" si="39"/>
        <v>1</v>
      </c>
      <c r="J114" t="str">
        <f t="shared" si="37"/>
        <v>89</v>
      </c>
      <c r="K114">
        <f t="shared" si="40"/>
        <v>90</v>
      </c>
    </row>
    <row r="115" spans="1:11" x14ac:dyDescent="0.25">
      <c r="A115" s="54" t="s">
        <v>985</v>
      </c>
      <c r="B115" s="8">
        <v>20</v>
      </c>
      <c r="C115" s="8" t="s">
        <v>1001</v>
      </c>
      <c r="D115" s="8" t="s">
        <v>977</v>
      </c>
      <c r="E115" s="8" t="str">
        <f t="shared" ca="1" si="38"/>
        <v>SAI1_RXD1///PDM_BIT1////ENET1_1588_EVENT1_OUT/////GPIO4_IO03</v>
      </c>
      <c r="F115" s="8" t="s">
        <v>995</v>
      </c>
      <c r="G115" s="17" t="str">
        <f t="shared" ca="1" si="24"/>
        <v xml:space="preserve">IO level follows J2.41 NVCC_SAI1_SAI5;
While POR_B asserted + 50ms, low impedance drivers should be disabled! </v>
      </c>
      <c r="I115" t="str">
        <f t="shared" si="39"/>
        <v>2</v>
      </c>
      <c r="J115" t="str">
        <f t="shared" si="37"/>
        <v>59</v>
      </c>
      <c r="K115">
        <f t="shared" si="40"/>
        <v>150</v>
      </c>
    </row>
    <row r="116" spans="1:11" x14ac:dyDescent="0.25">
      <c r="A116" s="54" t="s">
        <v>985</v>
      </c>
      <c r="B116" s="8">
        <v>23</v>
      </c>
      <c r="C116" s="8" t="s">
        <v>990</v>
      </c>
      <c r="D116" s="8" t="s">
        <v>68</v>
      </c>
      <c r="E116" s="8" t="str">
        <f t="shared" ca="1" si="38"/>
        <v>CSI_P1_D1_P</v>
      </c>
      <c r="F116" s="8"/>
      <c r="G116" s="17" t="str">
        <f t="shared" ca="1" si="24"/>
        <v>If CSI_P1 not used connect to ground;</v>
      </c>
      <c r="I116" t="str">
        <f t="shared" si="39"/>
        <v>1</v>
      </c>
      <c r="J116" t="str">
        <f t="shared" si="37"/>
        <v>73</v>
      </c>
      <c r="K116">
        <f t="shared" si="40"/>
        <v>74</v>
      </c>
    </row>
    <row r="117" spans="1:11" x14ac:dyDescent="0.25">
      <c r="A117" s="54" t="s">
        <v>985</v>
      </c>
      <c r="B117" s="8">
        <v>24</v>
      </c>
      <c r="C117" s="8" t="s">
        <v>1002</v>
      </c>
      <c r="D117" s="8" t="s">
        <v>202</v>
      </c>
      <c r="E117" s="8" t="str">
        <f t="shared" ca="1" si="38"/>
        <v>CSI_P2_D3_N</v>
      </c>
      <c r="F117" s="8"/>
      <c r="G117" s="17" t="str">
        <f t="shared" ca="1" si="24"/>
        <v>If CSI_P2 not used connect to ground;</v>
      </c>
      <c r="I117" t="str">
        <f t="shared" si="39"/>
        <v>3</v>
      </c>
      <c r="J117" t="str">
        <f t="shared" si="37"/>
        <v>76</v>
      </c>
      <c r="K117">
        <f t="shared" si="40"/>
        <v>257</v>
      </c>
    </row>
    <row r="118" spans="1:11" x14ac:dyDescent="0.25">
      <c r="A118" s="54" t="s">
        <v>985</v>
      </c>
      <c r="B118" s="8">
        <v>25</v>
      </c>
      <c r="C118" s="8" t="s">
        <v>991</v>
      </c>
      <c r="D118" s="8" t="s">
        <v>70</v>
      </c>
      <c r="E118" s="8" t="str">
        <f t="shared" ca="1" si="38"/>
        <v>CSI_P1_D1_N</v>
      </c>
      <c r="F118" s="8"/>
      <c r="G118" s="17" t="str">
        <f t="shared" ca="1" si="24"/>
        <v>If CSI_P1 not used connect to ground;</v>
      </c>
      <c r="I118" t="str">
        <f t="shared" si="39"/>
        <v>1</v>
      </c>
      <c r="J118" t="str">
        <f t="shared" si="37"/>
        <v>75</v>
      </c>
      <c r="K118">
        <f t="shared" si="40"/>
        <v>76</v>
      </c>
    </row>
    <row r="119" spans="1:11" x14ac:dyDescent="0.25">
      <c r="A119" s="54" t="s">
        <v>985</v>
      </c>
      <c r="B119" s="8">
        <v>26</v>
      </c>
      <c r="C119" s="8" t="s">
        <v>957</v>
      </c>
      <c r="D119" s="8" t="s">
        <v>203</v>
      </c>
      <c r="E119" s="8" t="str">
        <f t="shared" ca="1" si="38"/>
        <v>CSI_P2_D3_P</v>
      </c>
      <c r="F119" s="8"/>
      <c r="G119" s="17" t="str">
        <f t="shared" ca="1" si="24"/>
        <v>If CSI_P2 not used connect to ground;</v>
      </c>
      <c r="I119" t="str">
        <f t="shared" si="39"/>
        <v>3</v>
      </c>
      <c r="J119" t="str">
        <f t="shared" si="37"/>
        <v>78</v>
      </c>
      <c r="K119">
        <f t="shared" si="40"/>
        <v>259</v>
      </c>
    </row>
    <row r="120" spans="1:11" x14ac:dyDescent="0.25">
      <c r="A120" s="54" t="s">
        <v>985</v>
      </c>
      <c r="B120" s="8">
        <v>29</v>
      </c>
      <c r="C120" s="8" t="s">
        <v>789</v>
      </c>
      <c r="D120" s="8" t="s">
        <v>73</v>
      </c>
      <c r="E120" s="8" t="str">
        <f t="shared" ca="1" si="38"/>
        <v>CSI_P1_D2_P</v>
      </c>
      <c r="F120" s="8"/>
      <c r="G120" s="17" t="str">
        <f t="shared" ca="1" si="24"/>
        <v>If CSI_P1 not used connect to ground;</v>
      </c>
      <c r="I120" t="str">
        <f t="shared" si="39"/>
        <v>1</v>
      </c>
      <c r="J120" t="str">
        <f t="shared" si="37"/>
        <v>79</v>
      </c>
      <c r="K120">
        <f t="shared" si="40"/>
        <v>80</v>
      </c>
    </row>
    <row r="121" spans="1:11" x14ac:dyDescent="0.25">
      <c r="A121" s="54" t="s">
        <v>985</v>
      </c>
      <c r="B121" s="8">
        <v>30</v>
      </c>
      <c r="C121" s="8" t="s">
        <v>1003</v>
      </c>
      <c r="D121" s="8" t="s">
        <v>208</v>
      </c>
      <c r="E121" s="8" t="str">
        <f t="shared" ca="1" si="38"/>
        <v>CSI_P2_D2_N</v>
      </c>
      <c r="F121" s="8"/>
      <c r="G121" s="17" t="str">
        <f t="shared" ca="1" si="24"/>
        <v>If CSI_P2 not used connect to ground;</v>
      </c>
      <c r="I121" t="str">
        <f t="shared" si="39"/>
        <v>3</v>
      </c>
      <c r="J121" t="str">
        <f t="shared" si="37"/>
        <v>88</v>
      </c>
      <c r="K121">
        <f t="shared" si="40"/>
        <v>269</v>
      </c>
    </row>
    <row r="122" spans="1:11" x14ac:dyDescent="0.25">
      <c r="A122" s="54" t="s">
        <v>985</v>
      </c>
      <c r="B122" s="8">
        <v>31</v>
      </c>
      <c r="C122" s="8" t="s">
        <v>992</v>
      </c>
      <c r="D122" s="8" t="s">
        <v>71</v>
      </c>
      <c r="E122" s="8" t="str">
        <f t="shared" ca="1" si="38"/>
        <v>CSI_P1_D2_N</v>
      </c>
      <c r="F122" s="8"/>
      <c r="G122" s="17" t="str">
        <f t="shared" ca="1" si="24"/>
        <v>If CSI_P1 not used connect to ground;</v>
      </c>
      <c r="I122" t="str">
        <f t="shared" si="39"/>
        <v>1</v>
      </c>
      <c r="J122" t="str">
        <f t="shared" si="37"/>
        <v>77</v>
      </c>
      <c r="K122">
        <f t="shared" si="40"/>
        <v>78</v>
      </c>
    </row>
    <row r="123" spans="1:11" x14ac:dyDescent="0.25">
      <c r="A123" s="54" t="s">
        <v>985</v>
      </c>
      <c r="B123" s="8">
        <v>32</v>
      </c>
      <c r="C123" s="8" t="s">
        <v>866</v>
      </c>
      <c r="D123" s="8" t="s">
        <v>209</v>
      </c>
      <c r="E123" s="8" t="str">
        <f t="shared" ca="1" si="38"/>
        <v>CSI_P2_D2_P</v>
      </c>
      <c r="F123" s="8"/>
      <c r="G123" s="17" t="str">
        <f t="shared" ca="1" si="24"/>
        <v>If CSI_P2 not used connect to ground;</v>
      </c>
      <c r="I123" t="str">
        <f t="shared" si="39"/>
        <v>3</v>
      </c>
      <c r="J123" t="str">
        <f t="shared" si="37"/>
        <v>90</v>
      </c>
      <c r="K123">
        <f t="shared" si="40"/>
        <v>271</v>
      </c>
    </row>
    <row r="124" spans="1:11" x14ac:dyDescent="0.25">
      <c r="A124" s="54" t="s">
        <v>985</v>
      </c>
      <c r="B124" s="8">
        <v>35</v>
      </c>
      <c r="C124" s="8" t="s">
        <v>993</v>
      </c>
      <c r="D124" s="8" t="s">
        <v>65</v>
      </c>
      <c r="E124" s="8" t="str">
        <f t="shared" ca="1" si="38"/>
        <v>CSI_P1_D3_P</v>
      </c>
      <c r="F124" s="8"/>
      <c r="G124" s="17" t="str">
        <f t="shared" ca="1" si="24"/>
        <v>If CSI_P1 not used connect to ground;</v>
      </c>
      <c r="I124" t="str">
        <f t="shared" si="39"/>
        <v>1</v>
      </c>
      <c r="J124" t="str">
        <f t="shared" si="37"/>
        <v>69</v>
      </c>
      <c r="K124">
        <f t="shared" si="40"/>
        <v>70</v>
      </c>
    </row>
    <row r="125" spans="1:11" x14ac:dyDescent="0.25">
      <c r="A125" s="54" t="s">
        <v>985</v>
      </c>
      <c r="B125" s="8">
        <v>36</v>
      </c>
      <c r="C125" s="8" t="s">
        <v>920</v>
      </c>
      <c r="D125" s="8" t="s">
        <v>204</v>
      </c>
      <c r="E125" s="8" t="str">
        <f t="shared" ca="1" si="38"/>
        <v>CSI_P2_D1_N</v>
      </c>
      <c r="F125" s="8"/>
      <c r="G125" s="17" t="str">
        <f t="shared" ca="1" si="24"/>
        <v>If CSI_P2 not used connect to ground;</v>
      </c>
      <c r="I125" t="str">
        <f t="shared" si="39"/>
        <v>3</v>
      </c>
      <c r="J125" t="str">
        <f t="shared" si="37"/>
        <v>80</v>
      </c>
      <c r="K125">
        <f t="shared" si="40"/>
        <v>261</v>
      </c>
    </row>
    <row r="126" spans="1:11" x14ac:dyDescent="0.25">
      <c r="A126" s="54" t="s">
        <v>985</v>
      </c>
      <c r="B126" s="8">
        <v>37</v>
      </c>
      <c r="C126" s="8" t="s">
        <v>994</v>
      </c>
      <c r="D126" s="8" t="s">
        <v>66</v>
      </c>
      <c r="E126" s="8" t="str">
        <f t="shared" ca="1" si="38"/>
        <v>CSI_P1_D3_N</v>
      </c>
      <c r="F126" s="8"/>
      <c r="G126" s="17" t="str">
        <f t="shared" ca="1" si="24"/>
        <v>If CSI_P1 not used connect to ground;</v>
      </c>
      <c r="I126" t="str">
        <f t="shared" si="39"/>
        <v>1</v>
      </c>
      <c r="J126" t="str">
        <f t="shared" si="37"/>
        <v>71</v>
      </c>
      <c r="K126">
        <f t="shared" si="40"/>
        <v>72</v>
      </c>
    </row>
    <row r="127" spans="1:11" x14ac:dyDescent="0.25">
      <c r="A127" s="54" t="s">
        <v>985</v>
      </c>
      <c r="B127" s="8">
        <v>38</v>
      </c>
      <c r="C127" s="8" t="s">
        <v>1004</v>
      </c>
      <c r="D127" s="8" t="s">
        <v>205</v>
      </c>
      <c r="E127" s="8" t="str">
        <f t="shared" ca="1" si="38"/>
        <v>CSI_P2_D1_P</v>
      </c>
      <c r="F127" s="8"/>
      <c r="G127" s="17" t="str">
        <f t="shared" ca="1" si="24"/>
        <v>If CSI_P2 not used connect to ground;</v>
      </c>
      <c r="I127" t="str">
        <f t="shared" si="39"/>
        <v>3</v>
      </c>
      <c r="J127" t="str">
        <f t="shared" si="37"/>
        <v>82</v>
      </c>
      <c r="K127">
        <f t="shared" si="40"/>
        <v>263</v>
      </c>
    </row>
    <row r="128" spans="1:11" x14ac:dyDescent="0.25">
      <c r="A128" s="54" t="s">
        <v>985</v>
      </c>
      <c r="B128" s="8">
        <v>41</v>
      </c>
      <c r="C128" s="8" t="s">
        <v>899</v>
      </c>
      <c r="D128" s="8" t="s">
        <v>978</v>
      </c>
      <c r="E128" s="8" t="str">
        <f t="shared" ca="1" si="38"/>
        <v>SAI1_TXD4/SAI6_RXC//SAI6_TXC////ENET1_RGMII_TX_CTL/////GPIO4_IO16</v>
      </c>
      <c r="F128" s="8" t="s">
        <v>995</v>
      </c>
      <c r="G128" s="17" t="str">
        <f t="shared" ca="1" si="24"/>
        <v xml:space="preserve">IO level follows J2.41 NVCC_SAI1_SAI5;
While POR_B asserted + 50ms, low impedance drivers should be disabled! </v>
      </c>
      <c r="I128" t="str">
        <f t="shared" si="39"/>
        <v>2</v>
      </c>
      <c r="J128" t="str">
        <f t="shared" si="37"/>
        <v>74</v>
      </c>
      <c r="K128">
        <f t="shared" si="40"/>
        <v>165</v>
      </c>
    </row>
    <row r="129" spans="1:11" x14ac:dyDescent="0.25">
      <c r="A129" s="54" t="s">
        <v>985</v>
      </c>
      <c r="B129" s="8">
        <v>42</v>
      </c>
      <c r="C129" s="8" t="s">
        <v>1005</v>
      </c>
      <c r="D129" s="8" t="s">
        <v>199</v>
      </c>
      <c r="E129" s="8" t="str">
        <f t="shared" ca="1" si="38"/>
        <v>CSI_P2_CK_N</v>
      </c>
      <c r="F129" s="8"/>
      <c r="G129" s="17" t="str">
        <f t="shared" ca="1" si="24"/>
        <v>If CSI_P2 not used connect to ground;</v>
      </c>
      <c r="I129" t="str">
        <f t="shared" si="39"/>
        <v>3</v>
      </c>
      <c r="J129" t="str">
        <f t="shared" si="37"/>
        <v>70</v>
      </c>
      <c r="K129">
        <f t="shared" si="40"/>
        <v>251</v>
      </c>
    </row>
    <row r="130" spans="1:11" x14ac:dyDescent="0.25">
      <c r="A130" s="54" t="s">
        <v>985</v>
      </c>
      <c r="B130" s="8">
        <v>44</v>
      </c>
      <c r="C130" s="8" t="s">
        <v>1006</v>
      </c>
      <c r="D130" s="8" t="s">
        <v>201</v>
      </c>
      <c r="E130" s="8" t="str">
        <f t="shared" ca="1" si="38"/>
        <v>CSI_P2_CK_P</v>
      </c>
      <c r="F130" s="8"/>
      <c r="G130" s="17" t="str">
        <f t="shared" ca="1" si="24"/>
        <v>If CSI_P2 not used connect to ground;</v>
      </c>
      <c r="I130" t="str">
        <f t="shared" si="39"/>
        <v>3</v>
      </c>
      <c r="J130" t="str">
        <f t="shared" si="37"/>
        <v>72</v>
      </c>
      <c r="K130">
        <f t="shared" si="40"/>
        <v>253</v>
      </c>
    </row>
    <row r="131" spans="1:11" x14ac:dyDescent="0.25">
      <c r="A131" s="54" t="s">
        <v>985</v>
      </c>
      <c r="B131" s="8">
        <v>45</v>
      </c>
      <c r="C131" s="8" t="s">
        <v>905</v>
      </c>
      <c r="D131" s="8" t="s">
        <v>979</v>
      </c>
      <c r="E131" s="8" t="str">
        <f t="shared" ca="1" si="38"/>
        <v>SAI1_MCLK//SAI1_TXC////ENET1_IN=ENET1_TX_CLK,OUT=ENET_REF_CLK_ROOTCLK/////GPIO4_IO20</v>
      </c>
      <c r="F131" s="8" t="s">
        <v>995</v>
      </c>
      <c r="G131" s="17" t="str">
        <f t="shared" ca="1" si="24"/>
        <v xml:space="preserve">IO level follows J2.41 NVCC_SAI1_SAI5;
While POR_B asserted + 50ms, low impedance drivers should be disabled! </v>
      </c>
      <c r="I131" t="str">
        <f t="shared" si="39"/>
        <v>2</v>
      </c>
      <c r="J131" t="str">
        <f t="shared" si="37"/>
        <v>82</v>
      </c>
      <c r="K131">
        <f t="shared" si="40"/>
        <v>173</v>
      </c>
    </row>
    <row r="132" spans="1:11" x14ac:dyDescent="0.25">
      <c r="A132" s="54" t="s">
        <v>985</v>
      </c>
      <c r="B132" s="8">
        <v>47</v>
      </c>
      <c r="C132" s="8" t="s">
        <v>900</v>
      </c>
      <c r="D132" s="8" t="s">
        <v>980</v>
      </c>
      <c r="E132" s="8" t="str">
        <f t="shared" ca="1" si="38"/>
        <v>SAI1_TXC////ENET1_RGMII_RXC/////GPIO4_IO11</v>
      </c>
      <c r="F132" s="8" t="s">
        <v>995</v>
      </c>
      <c r="G132" s="17" t="str">
        <f t="shared" ref="G132:G195" ca="1" si="41">IF(INDIRECT("'"&amp;$E$1&amp;"'"&amp;"!H"&amp;(K132))=0,"",INDIRECT("'"&amp;$E$1&amp;"'"&amp;"!H"&amp;(K132)))</f>
        <v xml:space="preserve">IO level follows J2.41 NVCC_SAI1_SAI5;
While POR_B asserted + 50ms, low impedance drivers should be disabled! </v>
      </c>
      <c r="I132" t="str">
        <f t="shared" si="39"/>
        <v>2</v>
      </c>
      <c r="J132" t="str">
        <f t="shared" si="37"/>
        <v>72</v>
      </c>
      <c r="K132">
        <f t="shared" si="40"/>
        <v>163</v>
      </c>
    </row>
    <row r="133" spans="1:11" x14ac:dyDescent="0.25">
      <c r="A133" s="54" t="s">
        <v>985</v>
      </c>
      <c r="B133" s="8">
        <v>48</v>
      </c>
      <c r="C133" s="8" t="s">
        <v>1007</v>
      </c>
      <c r="D133" s="8" t="s">
        <v>206</v>
      </c>
      <c r="E133" s="8" t="str">
        <f t="shared" ca="1" si="38"/>
        <v>CSI_P2_D0_N</v>
      </c>
      <c r="F133" s="8"/>
      <c r="G133" s="17" t="str">
        <f t="shared" ca="1" si="41"/>
        <v>If CSI_P2 not used connect to ground;</v>
      </c>
      <c r="I133" t="str">
        <f t="shared" si="39"/>
        <v>3</v>
      </c>
      <c r="J133" t="str">
        <f t="shared" si="37"/>
        <v>84</v>
      </c>
      <c r="K133">
        <f t="shared" si="40"/>
        <v>265</v>
      </c>
    </row>
    <row r="134" spans="1:11" x14ac:dyDescent="0.25">
      <c r="A134" s="54" t="s">
        <v>985</v>
      </c>
      <c r="B134" s="8">
        <v>49</v>
      </c>
      <c r="C134" s="8" t="s">
        <v>996</v>
      </c>
      <c r="D134" s="8" t="s">
        <v>981</v>
      </c>
      <c r="E134" s="8" t="str">
        <f t="shared" ca="1" si="38"/>
        <v>UART4_RXD/UART2_CTS_B//PCIE1_CLKREQ_B///GPT1_COMPARE1////I2C6_SCL/////GPIO5_IO28</v>
      </c>
      <c r="F134" s="8" t="s">
        <v>995</v>
      </c>
      <c r="G134" s="17" t="str">
        <f t="shared" ca="1" si="41"/>
        <v/>
      </c>
      <c r="I134" t="str">
        <f t="shared" si="39"/>
        <v>3</v>
      </c>
      <c r="J134" t="str">
        <f t="shared" si="37"/>
        <v>3</v>
      </c>
      <c r="K134">
        <f t="shared" si="40"/>
        <v>184</v>
      </c>
    </row>
    <row r="135" spans="1:11" x14ac:dyDescent="0.25">
      <c r="A135" s="54" t="s">
        <v>985</v>
      </c>
      <c r="B135" s="8">
        <v>50</v>
      </c>
      <c r="C135" s="8" t="s">
        <v>1008</v>
      </c>
      <c r="D135" s="8" t="s">
        <v>207</v>
      </c>
      <c r="E135" s="8" t="str">
        <f t="shared" ca="1" si="38"/>
        <v>CSI_P2_D0_P</v>
      </c>
      <c r="F135" s="8"/>
      <c r="G135" s="17" t="str">
        <f t="shared" ca="1" si="41"/>
        <v>If CSI_P2 not used connect to ground;</v>
      </c>
      <c r="I135" t="str">
        <f t="shared" si="39"/>
        <v>3</v>
      </c>
      <c r="J135" t="str">
        <f t="shared" si="37"/>
        <v>86</v>
      </c>
      <c r="K135">
        <f t="shared" si="40"/>
        <v>267</v>
      </c>
    </row>
    <row r="136" spans="1:11" x14ac:dyDescent="0.25">
      <c r="A136" s="54" t="s">
        <v>985</v>
      </c>
      <c r="B136" s="8">
        <v>51</v>
      </c>
      <c r="C136" s="8" t="s">
        <v>997</v>
      </c>
      <c r="D136" s="8" t="s">
        <v>982</v>
      </c>
      <c r="E136" s="8" t="str">
        <f t="shared" ca="1" si="38"/>
        <v>SAI1_RXD6/SAI6_TXFS//SAI6_RXFS////ENET1_RGMII_RD2/////GPIO4_IO08</v>
      </c>
      <c r="F136" s="8" t="s">
        <v>995</v>
      </c>
      <c r="G136" s="17" t="str">
        <f t="shared" ca="1" si="41"/>
        <v xml:space="preserve">IO level follows J2.41 NVCC_SAI1_SAI5;
While POR_B asserted + 50ms, low impedance drivers should be disabled! </v>
      </c>
      <c r="I136" t="str">
        <f t="shared" si="39"/>
        <v>2</v>
      </c>
      <c r="J136" t="str">
        <f t="shared" si="37"/>
        <v>66</v>
      </c>
      <c r="K136">
        <f t="shared" si="40"/>
        <v>157</v>
      </c>
    </row>
    <row r="137" spans="1:11" x14ac:dyDescent="0.25">
      <c r="A137" s="54" t="s">
        <v>985</v>
      </c>
      <c r="B137" s="8">
        <v>55</v>
      </c>
      <c r="C137" s="8" t="s">
        <v>998</v>
      </c>
      <c r="D137" s="8" t="s">
        <v>983</v>
      </c>
      <c r="E137" s="8" t="str">
        <f t="shared" ca="1" si="38"/>
        <v>I2C2_SCL/ENET_1588_EVENT1_IN//USDHC3_CD_B///ECSPI1_MISO////ENET_1588_EVENT1_AUX_IN/////GPIO5_IO16</v>
      </c>
      <c r="F137" s="8" t="s">
        <v>995</v>
      </c>
      <c r="G137" s="17" t="str">
        <f t="shared" ca="1" si="41"/>
        <v/>
      </c>
      <c r="I137" t="str">
        <f t="shared" si="39"/>
        <v>2</v>
      </c>
      <c r="J137" t="str">
        <f t="shared" si="37"/>
        <v>32</v>
      </c>
      <c r="K137">
        <f t="shared" si="40"/>
        <v>123</v>
      </c>
    </row>
    <row r="138" spans="1:11" ht="15.75" thickBot="1" x14ac:dyDescent="0.3">
      <c r="A138" s="56" t="s">
        <v>985</v>
      </c>
      <c r="B138" s="18">
        <v>57</v>
      </c>
      <c r="C138" s="18" t="s">
        <v>999</v>
      </c>
      <c r="D138" s="18" t="s">
        <v>984</v>
      </c>
      <c r="E138" s="18" t="str">
        <f t="shared" ca="1" si="38"/>
        <v>I2C2_SDA/ENET_1588_EVENT1_OUT//USDHC3_WP///ECSPI1_SS0/////GPIO5_IO17</v>
      </c>
      <c r="F138" s="18" t="s">
        <v>995</v>
      </c>
      <c r="G138" s="19" t="str">
        <f t="shared" ca="1" si="41"/>
        <v/>
      </c>
      <c r="I138" t="str">
        <f t="shared" si="39"/>
        <v>2</v>
      </c>
      <c r="J138" t="str">
        <f t="shared" si="37"/>
        <v>30</v>
      </c>
      <c r="K138">
        <f t="shared" si="40"/>
        <v>121</v>
      </c>
    </row>
    <row r="139" spans="1:11" ht="15.75" thickBot="1" x14ac:dyDescent="0.3">
      <c r="I139" t="str">
        <f t="shared" si="39"/>
        <v/>
      </c>
      <c r="J139" t="str">
        <f t="shared" si="37"/>
        <v/>
      </c>
    </row>
    <row r="140" spans="1:11" ht="45" x14ac:dyDescent="0.25">
      <c r="A140" s="50" t="s">
        <v>1014</v>
      </c>
      <c r="B140" s="15">
        <v>1</v>
      </c>
      <c r="C140" s="15" t="s">
        <v>1028</v>
      </c>
      <c r="D140" s="15" t="s">
        <v>1015</v>
      </c>
      <c r="E140" s="15" t="str">
        <f t="shared" ca="1" si="38"/>
        <v>HDMI_TX2_P</v>
      </c>
      <c r="F140" s="61" t="s">
        <v>1055</v>
      </c>
      <c r="G140" s="16" t="str">
        <f t="shared" ca="1" si="41"/>
        <v>Requires DC coupled signal path; No DP/eDP capability.</v>
      </c>
      <c r="I140" t="str">
        <f t="shared" si="39"/>
        <v>2</v>
      </c>
      <c r="J140" t="str">
        <f t="shared" si="37"/>
        <v>43</v>
      </c>
      <c r="K140">
        <f t="shared" ref="K140:K152" si="42">(I140-1)*90+J140+1</f>
        <v>134</v>
      </c>
    </row>
    <row r="141" spans="1:11" x14ac:dyDescent="0.25">
      <c r="A141" s="54" t="s">
        <v>1014</v>
      </c>
      <c r="B141" s="8">
        <v>3</v>
      </c>
      <c r="C141" s="8" t="s">
        <v>1029</v>
      </c>
      <c r="D141" s="8" t="s">
        <v>1016</v>
      </c>
      <c r="E141" s="8" t="str">
        <f t="shared" ca="1" si="38"/>
        <v>HDMI_TX2_N</v>
      </c>
      <c r="F141" s="8" t="s">
        <v>1271</v>
      </c>
      <c r="G141" s="17" t="str">
        <f t="shared" ca="1" si="41"/>
        <v>Requires DC coupled signal path; No DP/eDP capability.</v>
      </c>
      <c r="I141" t="str">
        <f t="shared" si="39"/>
        <v>2</v>
      </c>
      <c r="J141" t="str">
        <f t="shared" si="37"/>
        <v>45</v>
      </c>
      <c r="K141">
        <f t="shared" si="42"/>
        <v>136</v>
      </c>
    </row>
    <row r="142" spans="1:11" x14ac:dyDescent="0.25">
      <c r="A142" s="54" t="s">
        <v>1014</v>
      </c>
      <c r="B142" s="8">
        <v>4</v>
      </c>
      <c r="C142" s="8" t="s">
        <v>1030</v>
      </c>
      <c r="D142" s="8" t="s">
        <v>1017</v>
      </c>
      <c r="E142" s="8" t="str">
        <f t="shared" ca="1" si="38"/>
        <v>HDMI_TX1_P</v>
      </c>
      <c r="F142" s="8" t="s">
        <v>1271</v>
      </c>
      <c r="G142" s="17" t="str">
        <f t="shared" ca="1" si="41"/>
        <v>Requires DC coupled signal path; No DP/eDP capability.</v>
      </c>
      <c r="I142" t="str">
        <f t="shared" si="39"/>
        <v>2</v>
      </c>
      <c r="J142" t="str">
        <f t="shared" si="37"/>
        <v>31</v>
      </c>
      <c r="K142">
        <f t="shared" si="42"/>
        <v>122</v>
      </c>
    </row>
    <row r="143" spans="1:11" x14ac:dyDescent="0.25">
      <c r="A143" s="54" t="s">
        <v>1014</v>
      </c>
      <c r="B143" s="8">
        <v>6</v>
      </c>
      <c r="C143" s="8" t="s">
        <v>1031</v>
      </c>
      <c r="D143" s="8" t="s">
        <v>1018</v>
      </c>
      <c r="E143" s="8" t="str">
        <f t="shared" ca="1" si="38"/>
        <v>HDMI_TX1_N</v>
      </c>
      <c r="F143" s="8" t="s">
        <v>1271</v>
      </c>
      <c r="G143" s="17" t="str">
        <f t="shared" ca="1" si="41"/>
        <v>Requires DC coupled signal path; No DP/eDP capability.</v>
      </c>
      <c r="I143" t="str">
        <f t="shared" si="39"/>
        <v>2</v>
      </c>
      <c r="J143" t="str">
        <f t="shared" si="37"/>
        <v>29</v>
      </c>
      <c r="K143">
        <f t="shared" si="42"/>
        <v>120</v>
      </c>
    </row>
    <row r="144" spans="1:11" x14ac:dyDescent="0.25">
      <c r="A144" s="54" t="s">
        <v>1014</v>
      </c>
      <c r="B144" s="8">
        <v>7</v>
      </c>
      <c r="C144" s="8" t="s">
        <v>1032</v>
      </c>
      <c r="D144" s="8" t="s">
        <v>1019</v>
      </c>
      <c r="E144" s="8" t="str">
        <f t="shared" ca="1" si="38"/>
        <v>HDMI_TX0_P</v>
      </c>
      <c r="F144" s="8" t="s">
        <v>1271</v>
      </c>
      <c r="G144" s="17" t="str">
        <f t="shared" ca="1" si="41"/>
        <v>Requires DC coupled signal path; No DP/eDP capability.</v>
      </c>
      <c r="I144" t="str">
        <f t="shared" si="39"/>
        <v>2</v>
      </c>
      <c r="J144" t="str">
        <f t="shared" si="37"/>
        <v>33</v>
      </c>
      <c r="K144">
        <f t="shared" si="42"/>
        <v>124</v>
      </c>
    </row>
    <row r="145" spans="1:11" x14ac:dyDescent="0.25">
      <c r="A145" s="54" t="s">
        <v>1014</v>
      </c>
      <c r="B145" s="8">
        <v>9</v>
      </c>
      <c r="C145" s="8" t="s">
        <v>1033</v>
      </c>
      <c r="D145" s="8" t="s">
        <v>1020</v>
      </c>
      <c r="E145" s="8" t="str">
        <f t="shared" ca="1" si="38"/>
        <v>HDMI_TX0_N</v>
      </c>
      <c r="F145" s="8" t="s">
        <v>1271</v>
      </c>
      <c r="G145" s="17" t="str">
        <f t="shared" ca="1" si="41"/>
        <v>Requires DC coupled signal path; No DP/eDP capability.</v>
      </c>
      <c r="I145" t="str">
        <f t="shared" si="39"/>
        <v>2</v>
      </c>
      <c r="J145" t="str">
        <f t="shared" si="37"/>
        <v>35</v>
      </c>
      <c r="K145">
        <f t="shared" si="42"/>
        <v>126</v>
      </c>
    </row>
    <row r="146" spans="1:11" x14ac:dyDescent="0.25">
      <c r="A146" s="54" t="s">
        <v>1014</v>
      </c>
      <c r="B146" s="8">
        <v>10</v>
      </c>
      <c r="C146" s="8" t="s">
        <v>1034</v>
      </c>
      <c r="D146" s="8" t="s">
        <v>1021</v>
      </c>
      <c r="E146" s="8" t="str">
        <f t="shared" ca="1" si="38"/>
        <v>HDMI_TXC_P</v>
      </c>
      <c r="F146" s="8" t="s">
        <v>1271</v>
      </c>
      <c r="G146" s="17" t="str">
        <f t="shared" ca="1" si="41"/>
        <v>Requires DC coupled signal path; No DP/eDP capability.</v>
      </c>
      <c r="I146" t="str">
        <f t="shared" si="39"/>
        <v>2</v>
      </c>
      <c r="J146" t="str">
        <f t="shared" si="37"/>
        <v>49</v>
      </c>
      <c r="K146">
        <f t="shared" si="42"/>
        <v>140</v>
      </c>
    </row>
    <row r="147" spans="1:11" x14ac:dyDescent="0.25">
      <c r="A147" s="54" t="s">
        <v>1014</v>
      </c>
      <c r="B147" s="8">
        <v>12</v>
      </c>
      <c r="C147" s="8" t="s">
        <v>1035</v>
      </c>
      <c r="D147" s="8" t="s">
        <v>1022</v>
      </c>
      <c r="E147" s="8" t="str">
        <f t="shared" ca="1" si="38"/>
        <v>HDMI_TXC_N</v>
      </c>
      <c r="F147" s="8" t="s">
        <v>1271</v>
      </c>
      <c r="G147" s="17" t="str">
        <f t="shared" ca="1" si="41"/>
        <v>Requires DC coupled signal path; No DP/eDP capability.</v>
      </c>
      <c r="I147" t="str">
        <f t="shared" si="39"/>
        <v>2</v>
      </c>
      <c r="J147" t="str">
        <f t="shared" si="37"/>
        <v>51</v>
      </c>
      <c r="K147">
        <f t="shared" si="42"/>
        <v>142</v>
      </c>
    </row>
    <row r="148" spans="1:11" x14ac:dyDescent="0.25">
      <c r="A148" s="54" t="s">
        <v>1014</v>
      </c>
      <c r="B148" s="8">
        <v>13</v>
      </c>
      <c r="C148" s="8" t="s">
        <v>1036</v>
      </c>
      <c r="D148" s="8" t="s">
        <v>1023</v>
      </c>
      <c r="E148" s="8" t="str">
        <f t="shared" ca="1" si="38"/>
        <v>HDMI_CEC///I2C6_SCL////FLEXCAN2_TX/////GPIO3_IO28</v>
      </c>
      <c r="F148" s="8"/>
      <c r="G148" s="17" t="str">
        <f t="shared" ca="1" si="41"/>
        <v/>
      </c>
      <c r="I148" t="str">
        <f t="shared" si="39"/>
        <v>2</v>
      </c>
      <c r="J148" t="str">
        <f t="shared" si="37"/>
        <v>19</v>
      </c>
      <c r="K148">
        <f t="shared" si="42"/>
        <v>110</v>
      </c>
    </row>
    <row r="149" spans="1:11" x14ac:dyDescent="0.25">
      <c r="A149" s="54" t="s">
        <v>1014</v>
      </c>
      <c r="B149" s="8">
        <v>14</v>
      </c>
      <c r="C149" s="8" t="s">
        <v>850</v>
      </c>
      <c r="D149" s="8" t="s">
        <v>1024</v>
      </c>
      <c r="E149" s="8" t="str">
        <f t="shared" ca="1" si="38"/>
        <v>EARC_P_UTIL</v>
      </c>
      <c r="F149" s="8"/>
      <c r="G149" s="17" t="str">
        <f t="shared" ca="1" si="41"/>
        <v/>
      </c>
      <c r="I149" t="str">
        <f t="shared" si="39"/>
        <v>2</v>
      </c>
      <c r="J149" t="str">
        <f t="shared" si="37"/>
        <v>25</v>
      </c>
      <c r="K149">
        <f t="shared" si="42"/>
        <v>116</v>
      </c>
    </row>
    <row r="150" spans="1:11" x14ac:dyDescent="0.25">
      <c r="A150" s="54" t="s">
        <v>1014</v>
      </c>
      <c r="B150" s="8">
        <v>15</v>
      </c>
      <c r="C150" s="8" t="s">
        <v>1038</v>
      </c>
      <c r="D150" s="8" t="s">
        <v>1025</v>
      </c>
      <c r="E150" s="8" t="str">
        <f t="shared" ca="1" si="38"/>
        <v>HDMI_DDC_SCL///I2C5_SCL////FLEXCAN1_TX/////GPIO3_IO26</v>
      </c>
      <c r="F150" s="8"/>
      <c r="G150" s="17" t="str">
        <f t="shared" ca="1" si="41"/>
        <v/>
      </c>
      <c r="I150" t="str">
        <f t="shared" si="39"/>
        <v>2</v>
      </c>
      <c r="J150" t="str">
        <f t="shared" si="37"/>
        <v>15</v>
      </c>
      <c r="K150">
        <f t="shared" si="42"/>
        <v>106</v>
      </c>
    </row>
    <row r="151" spans="1:11" x14ac:dyDescent="0.25">
      <c r="A151" s="54" t="s">
        <v>1014</v>
      </c>
      <c r="B151" s="8">
        <v>16</v>
      </c>
      <c r="C151" s="8" t="s">
        <v>1039</v>
      </c>
      <c r="D151" s="8" t="s">
        <v>1026</v>
      </c>
      <c r="E151" s="8" t="str">
        <f t="shared" ca="1" si="38"/>
        <v>HDMI_DDC_SDA///I2C5_SDA////FLEXCAN1_RX/////GPIO3_IO27</v>
      </c>
      <c r="F151" s="8"/>
      <c r="G151" s="17" t="str">
        <f t="shared" ca="1" si="41"/>
        <v/>
      </c>
      <c r="I151" t="str">
        <f t="shared" si="39"/>
        <v>2</v>
      </c>
      <c r="J151" t="str">
        <f t="shared" si="37"/>
        <v>17</v>
      </c>
      <c r="K151">
        <f t="shared" si="42"/>
        <v>108</v>
      </c>
    </row>
    <row r="152" spans="1:11" x14ac:dyDescent="0.25">
      <c r="A152" s="54" t="s">
        <v>1014</v>
      </c>
      <c r="B152" s="8">
        <v>19</v>
      </c>
      <c r="C152" s="8" t="s">
        <v>1037</v>
      </c>
      <c r="D152" s="8" t="s">
        <v>1027</v>
      </c>
      <c r="E152" s="8" t="str">
        <f t="shared" ca="1" si="38"/>
        <v>EARC_N_HPD</v>
      </c>
      <c r="F152" s="8"/>
      <c r="G152" s="17" t="str">
        <f t="shared" ca="1" si="41"/>
        <v/>
      </c>
      <c r="I152" t="str">
        <f t="shared" si="39"/>
        <v>2</v>
      </c>
      <c r="J152" t="str">
        <f t="shared" si="37"/>
        <v>27</v>
      </c>
      <c r="K152">
        <f t="shared" si="42"/>
        <v>118</v>
      </c>
    </row>
    <row r="153" spans="1:11" ht="15.75" thickBot="1" x14ac:dyDescent="0.3">
      <c r="A153" s="56" t="s">
        <v>1014</v>
      </c>
      <c r="B153" s="18">
        <v>19</v>
      </c>
      <c r="C153" s="18" t="s">
        <v>1058</v>
      </c>
      <c r="D153" s="18" t="s">
        <v>1057</v>
      </c>
      <c r="E153" s="18" t="str">
        <f ca="1">INDIRECT("'"&amp;$E$1&amp;"'"&amp;"!D"&amp;(K153))</f>
        <v>HDMI_HPD/HDMI_HPD_O///I2C6_SDA////FLEXCAN2_RX/////GPIO3_IO29</v>
      </c>
      <c r="F153" s="18"/>
      <c r="G153" s="19" t="str">
        <f t="shared" ca="1" si="41"/>
        <v/>
      </c>
      <c r="I153" t="str">
        <f>MID(C153,2,1)</f>
        <v>2</v>
      </c>
      <c r="J153" t="str">
        <f>MID(C153,4,2)</f>
        <v>21</v>
      </c>
      <c r="K153">
        <f>(I153-1)*90+J153+1</f>
        <v>112</v>
      </c>
    </row>
    <row r="154" spans="1:11" ht="15.75" thickBot="1" x14ac:dyDescent="0.3"/>
    <row r="155" spans="1:11" ht="30" x14ac:dyDescent="0.25">
      <c r="A155" s="50" t="s">
        <v>840</v>
      </c>
      <c r="B155" s="15">
        <v>1</v>
      </c>
      <c r="C155" s="15" t="s">
        <v>1028</v>
      </c>
      <c r="D155" s="15" t="s">
        <v>1044</v>
      </c>
      <c r="E155" s="15" t="str">
        <f t="shared" ref="E155:E165" ca="1" si="43">INDIRECT("'"&amp;$E$1&amp;"'"&amp;"!D"&amp;(K155))</f>
        <v>HDMI_TX2_P</v>
      </c>
      <c r="F155" s="61" t="s">
        <v>1056</v>
      </c>
      <c r="G155" s="16" t="str">
        <f t="shared" ca="1" si="41"/>
        <v>Requires DC coupled signal path; No DP/eDP capability.</v>
      </c>
      <c r="I155" t="str">
        <f t="shared" ref="I155:I165" si="44">MID(C155,2,1)</f>
        <v>2</v>
      </c>
      <c r="J155" t="str">
        <f t="shared" ref="J155:J165" si="45">MID(C155,4,2)</f>
        <v>43</v>
      </c>
      <c r="K155">
        <f t="shared" ref="K155:K165" si="46">(I155-1)*90+J155+1</f>
        <v>134</v>
      </c>
    </row>
    <row r="156" spans="1:11" ht="30" x14ac:dyDescent="0.25">
      <c r="A156" s="54" t="s">
        <v>840</v>
      </c>
      <c r="B156" s="8">
        <v>3</v>
      </c>
      <c r="C156" s="8" t="s">
        <v>1029</v>
      </c>
      <c r="D156" s="8" t="s">
        <v>1045</v>
      </c>
      <c r="E156" s="8" t="str">
        <f t="shared" ca="1" si="43"/>
        <v>HDMI_TX2_N</v>
      </c>
      <c r="F156" s="10" t="s">
        <v>1056</v>
      </c>
      <c r="G156" s="17" t="str">
        <f t="shared" ca="1" si="41"/>
        <v>Requires DC coupled signal path; No DP/eDP capability.</v>
      </c>
      <c r="I156" t="str">
        <f t="shared" si="44"/>
        <v>2</v>
      </c>
      <c r="J156" t="str">
        <f t="shared" si="45"/>
        <v>45</v>
      </c>
      <c r="K156">
        <f t="shared" si="46"/>
        <v>136</v>
      </c>
    </row>
    <row r="157" spans="1:11" ht="30" x14ac:dyDescent="0.25">
      <c r="A157" s="54" t="s">
        <v>840</v>
      </c>
      <c r="B157" s="8">
        <v>4</v>
      </c>
      <c r="C157" s="8" t="s">
        <v>1030</v>
      </c>
      <c r="D157" s="8" t="s">
        <v>1046</v>
      </c>
      <c r="E157" s="8" t="str">
        <f t="shared" ca="1" si="43"/>
        <v>HDMI_TX1_P</v>
      </c>
      <c r="F157" s="10" t="s">
        <v>1056</v>
      </c>
      <c r="G157" s="17" t="str">
        <f t="shared" ca="1" si="41"/>
        <v>Requires DC coupled signal path; No DP/eDP capability.</v>
      </c>
      <c r="I157" t="str">
        <f t="shared" si="44"/>
        <v>2</v>
      </c>
      <c r="J157" t="str">
        <f t="shared" si="45"/>
        <v>31</v>
      </c>
      <c r="K157">
        <f t="shared" si="46"/>
        <v>122</v>
      </c>
    </row>
    <row r="158" spans="1:11" ht="30" x14ac:dyDescent="0.25">
      <c r="A158" s="54" t="s">
        <v>840</v>
      </c>
      <c r="B158" s="8">
        <v>6</v>
      </c>
      <c r="C158" s="8" t="s">
        <v>1031</v>
      </c>
      <c r="D158" s="8" t="s">
        <v>1047</v>
      </c>
      <c r="E158" s="8" t="str">
        <f t="shared" ca="1" si="43"/>
        <v>HDMI_TX1_N</v>
      </c>
      <c r="F158" s="10" t="s">
        <v>1056</v>
      </c>
      <c r="G158" s="17" t="str">
        <f t="shared" ca="1" si="41"/>
        <v>Requires DC coupled signal path; No DP/eDP capability.</v>
      </c>
      <c r="I158" t="str">
        <f t="shared" si="44"/>
        <v>2</v>
      </c>
      <c r="J158" t="str">
        <f t="shared" si="45"/>
        <v>29</v>
      </c>
      <c r="K158">
        <f t="shared" si="46"/>
        <v>120</v>
      </c>
    </row>
    <row r="159" spans="1:11" ht="30" x14ac:dyDescent="0.25">
      <c r="A159" s="54" t="s">
        <v>840</v>
      </c>
      <c r="B159" s="8">
        <v>7</v>
      </c>
      <c r="C159" s="8" t="s">
        <v>1032</v>
      </c>
      <c r="D159" s="8" t="s">
        <v>1048</v>
      </c>
      <c r="E159" s="8" t="str">
        <f t="shared" ca="1" si="43"/>
        <v>HDMI_TX0_P</v>
      </c>
      <c r="F159" s="10" t="s">
        <v>1056</v>
      </c>
      <c r="G159" s="17" t="str">
        <f t="shared" ca="1" si="41"/>
        <v>Requires DC coupled signal path; No DP/eDP capability.</v>
      </c>
      <c r="I159" t="str">
        <f t="shared" si="44"/>
        <v>2</v>
      </c>
      <c r="J159" t="str">
        <f t="shared" si="45"/>
        <v>33</v>
      </c>
      <c r="K159">
        <f t="shared" si="46"/>
        <v>124</v>
      </c>
    </row>
    <row r="160" spans="1:11" ht="30" x14ac:dyDescent="0.25">
      <c r="A160" s="54" t="s">
        <v>840</v>
      </c>
      <c r="B160" s="8">
        <v>9</v>
      </c>
      <c r="C160" s="8" t="s">
        <v>1033</v>
      </c>
      <c r="D160" s="8" t="s">
        <v>1049</v>
      </c>
      <c r="E160" s="8" t="str">
        <f t="shared" ca="1" si="43"/>
        <v>HDMI_TX0_N</v>
      </c>
      <c r="F160" s="10" t="s">
        <v>1056</v>
      </c>
      <c r="G160" s="17" t="str">
        <f t="shared" ca="1" si="41"/>
        <v>Requires DC coupled signal path; No DP/eDP capability.</v>
      </c>
      <c r="I160" t="str">
        <f t="shared" si="44"/>
        <v>2</v>
      </c>
      <c r="J160" t="str">
        <f t="shared" si="45"/>
        <v>35</v>
      </c>
      <c r="K160">
        <f t="shared" si="46"/>
        <v>126</v>
      </c>
    </row>
    <row r="161" spans="1:11" ht="30" x14ac:dyDescent="0.25">
      <c r="A161" s="54" t="s">
        <v>840</v>
      </c>
      <c r="B161" s="8">
        <v>10</v>
      </c>
      <c r="C161" s="8" t="s">
        <v>1034</v>
      </c>
      <c r="D161" s="8" t="s">
        <v>1050</v>
      </c>
      <c r="E161" s="8" t="str">
        <f t="shared" ca="1" si="43"/>
        <v>HDMI_TXC_P</v>
      </c>
      <c r="F161" s="10" t="s">
        <v>1056</v>
      </c>
      <c r="G161" s="17" t="str">
        <f t="shared" ca="1" si="41"/>
        <v>Requires DC coupled signal path; No DP/eDP capability.</v>
      </c>
      <c r="I161" t="str">
        <f t="shared" si="44"/>
        <v>2</v>
      </c>
      <c r="J161" t="str">
        <f t="shared" si="45"/>
        <v>49</v>
      </c>
      <c r="K161">
        <f t="shared" si="46"/>
        <v>140</v>
      </c>
    </row>
    <row r="162" spans="1:11" ht="30" x14ac:dyDescent="0.25">
      <c r="A162" s="54" t="s">
        <v>840</v>
      </c>
      <c r="B162" s="8">
        <v>12</v>
      </c>
      <c r="C162" s="8" t="s">
        <v>1035</v>
      </c>
      <c r="D162" s="8" t="s">
        <v>1051</v>
      </c>
      <c r="E162" s="8" t="str">
        <f t="shared" ca="1" si="43"/>
        <v>HDMI_TXC_N</v>
      </c>
      <c r="F162" s="10" t="s">
        <v>1056</v>
      </c>
      <c r="G162" s="17" t="str">
        <f t="shared" ca="1" si="41"/>
        <v>Requires DC coupled signal path; No DP/eDP capability.</v>
      </c>
      <c r="I162" t="str">
        <f t="shared" si="44"/>
        <v>2</v>
      </c>
      <c r="J162" t="str">
        <f t="shared" si="45"/>
        <v>51</v>
      </c>
      <c r="K162">
        <f t="shared" si="46"/>
        <v>142</v>
      </c>
    </row>
    <row r="163" spans="1:11" x14ac:dyDescent="0.25">
      <c r="A163" s="54" t="s">
        <v>840</v>
      </c>
      <c r="B163" s="8">
        <v>15</v>
      </c>
      <c r="C163" s="8" t="s">
        <v>850</v>
      </c>
      <c r="D163" s="8" t="s">
        <v>1052</v>
      </c>
      <c r="E163" s="8" t="str">
        <f t="shared" ca="1" si="43"/>
        <v>EARC_P_UTIL</v>
      </c>
      <c r="F163" s="8"/>
      <c r="G163" s="17" t="str">
        <f t="shared" ca="1" si="41"/>
        <v/>
      </c>
      <c r="I163" t="str">
        <f t="shared" si="44"/>
        <v>2</v>
      </c>
      <c r="J163" t="str">
        <f t="shared" si="45"/>
        <v>25</v>
      </c>
      <c r="K163">
        <f t="shared" si="46"/>
        <v>116</v>
      </c>
    </row>
    <row r="164" spans="1:11" x14ac:dyDescent="0.25">
      <c r="A164" s="54" t="s">
        <v>840</v>
      </c>
      <c r="B164" s="8">
        <v>17</v>
      </c>
      <c r="C164" s="8" t="s">
        <v>850</v>
      </c>
      <c r="D164" s="8" t="s">
        <v>1053</v>
      </c>
      <c r="E164" s="8" t="str">
        <f t="shared" ca="1" si="43"/>
        <v>EARC_P_UTIL</v>
      </c>
      <c r="F164" s="8"/>
      <c r="G164" s="17" t="str">
        <f t="shared" ca="1" si="41"/>
        <v/>
      </c>
      <c r="I164" t="str">
        <f t="shared" si="44"/>
        <v>2</v>
      </c>
      <c r="J164" t="str">
        <f t="shared" si="45"/>
        <v>25</v>
      </c>
      <c r="K164">
        <f t="shared" si="46"/>
        <v>116</v>
      </c>
    </row>
    <row r="165" spans="1:11" ht="15.75" thickBot="1" x14ac:dyDescent="0.3">
      <c r="A165" s="56" t="s">
        <v>840</v>
      </c>
      <c r="B165" s="18">
        <v>18</v>
      </c>
      <c r="C165" s="18" t="s">
        <v>1058</v>
      </c>
      <c r="D165" s="18" t="s">
        <v>1054</v>
      </c>
      <c r="E165" s="18" t="str">
        <f t="shared" ca="1" si="43"/>
        <v>HDMI_HPD/HDMI_HPD_O///I2C6_SDA////FLEXCAN2_RX/////GPIO3_IO29</v>
      </c>
      <c r="F165" s="18"/>
      <c r="G165" s="19" t="str">
        <f t="shared" ca="1" si="41"/>
        <v/>
      </c>
      <c r="I165" t="str">
        <f t="shared" si="44"/>
        <v>2</v>
      </c>
      <c r="J165" t="str">
        <f t="shared" si="45"/>
        <v>21</v>
      </c>
      <c r="K165">
        <f t="shared" si="46"/>
        <v>112</v>
      </c>
    </row>
    <row r="166" spans="1:11" ht="15.75" thickBot="1" x14ac:dyDescent="0.3"/>
    <row r="167" spans="1:11" x14ac:dyDescent="0.25">
      <c r="A167" s="50" t="s">
        <v>842</v>
      </c>
      <c r="B167" s="15">
        <v>11</v>
      </c>
      <c r="C167" s="15"/>
      <c r="D167" s="15" t="s">
        <v>1059</v>
      </c>
      <c r="E167" s="15" t="s">
        <v>1069</v>
      </c>
      <c r="F167" s="15"/>
      <c r="G167" s="16"/>
      <c r="I167" t="str">
        <f t="shared" ref="I167:I177" si="47">MID(C167,2,1)</f>
        <v/>
      </c>
      <c r="J167" t="str">
        <f t="shared" ref="J167:J177" si="48">MID(C167,4,2)</f>
        <v/>
      </c>
    </row>
    <row r="168" spans="1:11" x14ac:dyDescent="0.25">
      <c r="A168" s="54" t="s">
        <v>842</v>
      </c>
      <c r="B168" s="8">
        <v>13</v>
      </c>
      <c r="C168" s="8"/>
      <c r="D168" s="8" t="s">
        <v>1060</v>
      </c>
      <c r="E168" s="8" t="s">
        <v>1069</v>
      </c>
      <c r="F168" s="8"/>
      <c r="G168" s="17"/>
      <c r="I168" t="str">
        <f t="shared" si="47"/>
        <v/>
      </c>
      <c r="J168" t="str">
        <f t="shared" si="48"/>
        <v/>
      </c>
    </row>
    <row r="169" spans="1:11" x14ac:dyDescent="0.25">
      <c r="A169" s="54" t="s">
        <v>842</v>
      </c>
      <c r="B169" s="8">
        <v>22</v>
      </c>
      <c r="C169" s="8" t="s">
        <v>1070</v>
      </c>
      <c r="D169" s="8" t="s">
        <v>1061</v>
      </c>
      <c r="E169" s="8" t="str">
        <f t="shared" ref="E169:E175" ca="1" si="49">INDIRECT("'"&amp;$E$1&amp;"'"&amp;"!D"&amp;(K169))</f>
        <v>SAI1_RXD5/SAI6_TXD0//SAI6_RXD0///SAI1_RXFS////ENET1_RGMII_RD1/////GPIO4_IO07</v>
      </c>
      <c r="F169" s="8" t="s">
        <v>1068</v>
      </c>
      <c r="G169" s="17" t="str">
        <f t="shared" ca="1" si="41"/>
        <v xml:space="preserve">IO level follows J2.41 NVCC_SAI1_SAI5;
While POR_B asserted + 50ms, low impedance drivers should be disabled! </v>
      </c>
      <c r="I169" t="str">
        <f t="shared" si="47"/>
        <v>2</v>
      </c>
      <c r="J169" t="str">
        <f t="shared" si="48"/>
        <v>69</v>
      </c>
      <c r="K169">
        <f t="shared" ref="K169:K175" si="50">(I169-1)*90+J169+1</f>
        <v>160</v>
      </c>
    </row>
    <row r="170" spans="1:11" x14ac:dyDescent="0.25">
      <c r="A170" s="54" t="s">
        <v>842</v>
      </c>
      <c r="B170" s="8">
        <v>23</v>
      </c>
      <c r="C170" s="8" t="s">
        <v>1071</v>
      </c>
      <c r="D170" s="8" t="s">
        <v>1062</v>
      </c>
      <c r="E170" s="8" t="str">
        <f t="shared" ca="1" si="49"/>
        <v>PCIE1_RX_N</v>
      </c>
      <c r="F170" s="8"/>
      <c r="G170" s="17" t="str">
        <f t="shared" ca="1" si="41"/>
        <v/>
      </c>
      <c r="I170" t="str">
        <f t="shared" si="47"/>
        <v>1</v>
      </c>
      <c r="J170" t="str">
        <f t="shared" si="48"/>
        <v>60</v>
      </c>
      <c r="K170">
        <f t="shared" si="50"/>
        <v>61</v>
      </c>
    </row>
    <row r="171" spans="1:11" x14ac:dyDescent="0.25">
      <c r="A171" s="54" t="s">
        <v>842</v>
      </c>
      <c r="B171" s="8">
        <v>25</v>
      </c>
      <c r="C171" s="8" t="s">
        <v>1072</v>
      </c>
      <c r="D171" s="8" t="s">
        <v>1063</v>
      </c>
      <c r="E171" s="8" t="str">
        <f t="shared" ca="1" si="49"/>
        <v>PCIE1_RX_P</v>
      </c>
      <c r="F171" s="8"/>
      <c r="G171" s="17" t="str">
        <f t="shared" ca="1" si="41"/>
        <v/>
      </c>
      <c r="I171" t="str">
        <f t="shared" si="47"/>
        <v>1</v>
      </c>
      <c r="J171" t="str">
        <f t="shared" si="48"/>
        <v>62</v>
      </c>
      <c r="K171">
        <f t="shared" si="50"/>
        <v>63</v>
      </c>
    </row>
    <row r="172" spans="1:11" x14ac:dyDescent="0.25">
      <c r="A172" s="54" t="s">
        <v>842</v>
      </c>
      <c r="B172" s="8">
        <v>30</v>
      </c>
      <c r="C172" s="8" t="s">
        <v>854</v>
      </c>
      <c r="D172" s="8" t="s">
        <v>225</v>
      </c>
      <c r="E172" s="8" t="str">
        <f t="shared" ca="1" si="49"/>
        <v>I2C4_SCL/PWM2_OUT//PCIE1_CLKREQ_B///ECSPI2_MISO/////GPIO5_IO20</v>
      </c>
      <c r="F172" s="8"/>
      <c r="G172" s="17" t="str">
        <f t="shared" ca="1" si="41"/>
        <v/>
      </c>
      <c r="I172" t="str">
        <f t="shared" si="47"/>
        <v>1</v>
      </c>
      <c r="J172" t="str">
        <f t="shared" si="48"/>
        <v>17</v>
      </c>
      <c r="K172">
        <f t="shared" si="50"/>
        <v>18</v>
      </c>
    </row>
    <row r="173" spans="1:11" x14ac:dyDescent="0.25">
      <c r="A173" s="54" t="s">
        <v>842</v>
      </c>
      <c r="B173" s="8">
        <v>31</v>
      </c>
      <c r="C173" s="8" t="s">
        <v>1074</v>
      </c>
      <c r="D173" s="8" t="s">
        <v>1064</v>
      </c>
      <c r="E173" s="8" t="str">
        <f t="shared" ca="1" si="49"/>
        <v>PCIE1_TX_N</v>
      </c>
      <c r="F173" s="8" t="s">
        <v>1073</v>
      </c>
      <c r="G173" s="17" t="str">
        <f t="shared" ca="1" si="41"/>
        <v/>
      </c>
      <c r="I173" t="str">
        <f t="shared" si="47"/>
        <v>1</v>
      </c>
      <c r="J173" t="str">
        <f t="shared" si="48"/>
        <v>57</v>
      </c>
      <c r="K173">
        <f t="shared" si="50"/>
        <v>58</v>
      </c>
    </row>
    <row r="174" spans="1:11" x14ac:dyDescent="0.25">
      <c r="A174" s="54" t="s">
        <v>842</v>
      </c>
      <c r="B174" s="8">
        <v>32</v>
      </c>
      <c r="C174" s="8" t="s">
        <v>855</v>
      </c>
      <c r="D174" s="8" t="s">
        <v>226</v>
      </c>
      <c r="E174" s="8" t="str">
        <f t="shared" ca="1" si="49"/>
        <v>I2C4_SDA/PWM1_OUT///ECSPI2_SS0/////GPIO5_IO21</v>
      </c>
      <c r="F174" s="8"/>
      <c r="G174" s="17" t="str">
        <f t="shared" ca="1" si="41"/>
        <v/>
      </c>
      <c r="I174" t="str">
        <f t="shared" si="47"/>
        <v>1</v>
      </c>
      <c r="J174" t="str">
        <f t="shared" si="48"/>
        <v>19</v>
      </c>
      <c r="K174">
        <f t="shared" si="50"/>
        <v>20</v>
      </c>
    </row>
    <row r="175" spans="1:11" x14ac:dyDescent="0.25">
      <c r="A175" s="54" t="s">
        <v>842</v>
      </c>
      <c r="B175" s="8">
        <v>33</v>
      </c>
      <c r="C175" s="8" t="s">
        <v>1075</v>
      </c>
      <c r="D175" s="8" t="s">
        <v>1065</v>
      </c>
      <c r="E175" s="8" t="str">
        <f t="shared" ca="1" si="49"/>
        <v>PCIE1_TX_P</v>
      </c>
      <c r="F175" s="8" t="s">
        <v>1073</v>
      </c>
      <c r="G175" s="17" t="str">
        <f t="shared" ca="1" si="41"/>
        <v/>
      </c>
      <c r="I175" t="str">
        <f t="shared" si="47"/>
        <v>1</v>
      </c>
      <c r="J175" t="str">
        <f t="shared" si="48"/>
        <v>59</v>
      </c>
      <c r="K175">
        <f t="shared" si="50"/>
        <v>60</v>
      </c>
    </row>
    <row r="176" spans="1:11" x14ac:dyDescent="0.25">
      <c r="A176" s="54" t="s">
        <v>842</v>
      </c>
      <c r="B176" s="8">
        <v>36</v>
      </c>
      <c r="C176" s="8"/>
      <c r="D176" s="8" t="s">
        <v>1066</v>
      </c>
      <c r="E176" s="8" t="s">
        <v>1076</v>
      </c>
      <c r="F176" s="8"/>
      <c r="G176" s="17"/>
      <c r="I176" t="str">
        <f t="shared" si="47"/>
        <v/>
      </c>
      <c r="J176" t="str">
        <f t="shared" si="48"/>
        <v/>
      </c>
    </row>
    <row r="177" spans="1:11" ht="15.75" thickBot="1" x14ac:dyDescent="0.3">
      <c r="A177" s="56" t="s">
        <v>842</v>
      </c>
      <c r="B177" s="18">
        <v>38</v>
      </c>
      <c r="C177" s="18"/>
      <c r="D177" s="18" t="s">
        <v>1067</v>
      </c>
      <c r="E177" s="18" t="s">
        <v>1076</v>
      </c>
      <c r="F177" s="18"/>
      <c r="G177" s="19"/>
      <c r="I177" t="str">
        <f t="shared" si="47"/>
        <v/>
      </c>
      <c r="J177" t="str">
        <f t="shared" si="48"/>
        <v/>
      </c>
    </row>
    <row r="178" spans="1:11" ht="15.75" thickBot="1" x14ac:dyDescent="0.3"/>
    <row r="179" spans="1:11" x14ac:dyDescent="0.25">
      <c r="A179" s="50" t="s">
        <v>836</v>
      </c>
      <c r="B179" s="15">
        <v>11</v>
      </c>
      <c r="C179" s="15"/>
      <c r="D179" s="15" t="s">
        <v>1077</v>
      </c>
      <c r="E179" s="15" t="s">
        <v>1069</v>
      </c>
      <c r="F179" s="15"/>
      <c r="G179" s="16"/>
      <c r="I179" t="str">
        <f t="shared" ref="I179:I189" si="51">MID(C179,2,1)</f>
        <v/>
      </c>
      <c r="J179" t="str">
        <f t="shared" ref="J179:J189" si="52">MID(C179,4,2)</f>
        <v/>
      </c>
    </row>
    <row r="180" spans="1:11" x14ac:dyDescent="0.25">
      <c r="A180" s="54" t="s">
        <v>836</v>
      </c>
      <c r="B180" s="8">
        <v>13</v>
      </c>
      <c r="C180" s="8"/>
      <c r="D180" s="8" t="s">
        <v>1078</v>
      </c>
      <c r="E180" s="8" t="s">
        <v>1069</v>
      </c>
      <c r="F180" s="8"/>
      <c r="G180" s="17"/>
      <c r="I180" t="str">
        <f t="shared" si="51"/>
        <v/>
      </c>
      <c r="J180" t="str">
        <f t="shared" si="52"/>
        <v/>
      </c>
    </row>
    <row r="181" spans="1:11" x14ac:dyDescent="0.25">
      <c r="A181" s="54" t="s">
        <v>836</v>
      </c>
      <c r="B181" s="8">
        <v>22</v>
      </c>
      <c r="C181" s="8" t="s">
        <v>1080</v>
      </c>
      <c r="D181" s="8" t="s">
        <v>1079</v>
      </c>
      <c r="E181" s="8" t="str">
        <f t="shared" ref="E181:E187" ca="1" si="53">INDIRECT("'"&amp;$E$1&amp;"'"&amp;"!D"&amp;(K181))</f>
        <v>SAI1_TXD7/SAI6_MCLK///PDM_CLK////ENET1_TX_ER/////GPIO4_IO19</v>
      </c>
      <c r="F181" s="8" t="s">
        <v>1081</v>
      </c>
      <c r="G181" s="17" t="str">
        <f t="shared" ca="1" si="41"/>
        <v xml:space="preserve">IO level follows J2.41 NVCC_SAI1_SAI5;
While POR_B asserted + 50ms, low impedance drivers should be disabled! </v>
      </c>
      <c r="I181" t="str">
        <f t="shared" si="51"/>
        <v>2</v>
      </c>
      <c r="J181" t="str">
        <f t="shared" si="52"/>
        <v>76</v>
      </c>
      <c r="K181">
        <f t="shared" ref="K181:K187" si="54">(I181-1)*90+J181+1</f>
        <v>167</v>
      </c>
    </row>
    <row r="182" spans="1:11" x14ac:dyDescent="0.25">
      <c r="A182" s="54" t="s">
        <v>836</v>
      </c>
      <c r="B182" s="8">
        <v>23</v>
      </c>
      <c r="C182" s="8" t="s">
        <v>1089</v>
      </c>
      <c r="D182" s="8" t="s">
        <v>1085</v>
      </c>
      <c r="E182" s="8" t="str">
        <f t="shared" ca="1" si="53"/>
        <v>NC</v>
      </c>
      <c r="F182" s="8"/>
      <c r="G182" s="17" t="str">
        <f t="shared" ca="1" si="41"/>
        <v/>
      </c>
      <c r="I182" t="str">
        <f t="shared" si="51"/>
        <v>1</v>
      </c>
      <c r="J182" t="str">
        <f t="shared" si="52"/>
        <v>63</v>
      </c>
      <c r="K182">
        <f t="shared" si="54"/>
        <v>64</v>
      </c>
    </row>
    <row r="183" spans="1:11" x14ac:dyDescent="0.25">
      <c r="A183" s="54" t="s">
        <v>836</v>
      </c>
      <c r="B183" s="8">
        <v>25</v>
      </c>
      <c r="C183" s="8" t="s">
        <v>1090</v>
      </c>
      <c r="D183" s="8" t="s">
        <v>1086</v>
      </c>
      <c r="E183" s="8" t="str">
        <f t="shared" ca="1" si="53"/>
        <v>NC</v>
      </c>
      <c r="F183" s="8"/>
      <c r="G183" s="17" t="str">
        <f t="shared" ca="1" si="41"/>
        <v/>
      </c>
      <c r="I183" t="str">
        <f t="shared" si="51"/>
        <v>1</v>
      </c>
      <c r="J183" t="str">
        <f t="shared" si="52"/>
        <v>65</v>
      </c>
      <c r="K183">
        <f t="shared" si="54"/>
        <v>66</v>
      </c>
    </row>
    <row r="184" spans="1:11" x14ac:dyDescent="0.25">
      <c r="A184" s="54" t="s">
        <v>836</v>
      </c>
      <c r="B184" s="8">
        <v>30</v>
      </c>
      <c r="C184" s="8" t="s">
        <v>854</v>
      </c>
      <c r="D184" s="8" t="s">
        <v>225</v>
      </c>
      <c r="E184" s="8" t="str">
        <f t="shared" ca="1" si="53"/>
        <v>I2C4_SCL/PWM2_OUT//PCIE1_CLKREQ_B///ECSPI2_MISO/////GPIO5_IO20</v>
      </c>
      <c r="F184" s="8"/>
      <c r="G184" s="17" t="str">
        <f t="shared" ca="1" si="41"/>
        <v/>
      </c>
      <c r="I184" t="str">
        <f t="shared" si="51"/>
        <v>1</v>
      </c>
      <c r="J184" t="str">
        <f t="shared" si="52"/>
        <v>17</v>
      </c>
      <c r="K184">
        <f t="shared" si="54"/>
        <v>18</v>
      </c>
    </row>
    <row r="185" spans="1:11" x14ac:dyDescent="0.25">
      <c r="A185" s="54" t="s">
        <v>836</v>
      </c>
      <c r="B185" s="8">
        <v>31</v>
      </c>
      <c r="C185" s="8" t="s">
        <v>1091</v>
      </c>
      <c r="D185" s="8" t="s">
        <v>1087</v>
      </c>
      <c r="E185" s="8" t="str">
        <f t="shared" ca="1" si="53"/>
        <v>DSI_D3_N/*/NC</v>
      </c>
      <c r="F185" s="8" t="s">
        <v>1073</v>
      </c>
      <c r="G185" s="17" t="str">
        <f t="shared" ca="1" si="41"/>
        <v>With DSCM (DSI Compatible mode) MIPI DSI will appear on same pins as DT8M &amp; DT8MM</v>
      </c>
      <c r="I185" t="str">
        <f t="shared" si="51"/>
        <v>1</v>
      </c>
      <c r="J185" t="str">
        <f t="shared" si="52"/>
        <v>66</v>
      </c>
      <c r="K185">
        <f t="shared" si="54"/>
        <v>67</v>
      </c>
    </row>
    <row r="186" spans="1:11" x14ac:dyDescent="0.25">
      <c r="A186" s="54" t="s">
        <v>836</v>
      </c>
      <c r="B186" s="8">
        <v>32</v>
      </c>
      <c r="C186" s="8" t="s">
        <v>855</v>
      </c>
      <c r="D186" s="8" t="s">
        <v>226</v>
      </c>
      <c r="E186" s="8" t="str">
        <f t="shared" ca="1" si="53"/>
        <v>I2C4_SDA/PWM1_OUT///ECSPI2_SS0/////GPIO5_IO21</v>
      </c>
      <c r="F186" s="8"/>
      <c r="G186" s="17" t="str">
        <f t="shared" ca="1" si="41"/>
        <v/>
      </c>
      <c r="I186" t="str">
        <f t="shared" si="51"/>
        <v>1</v>
      </c>
      <c r="J186" t="str">
        <f t="shared" si="52"/>
        <v>19</v>
      </c>
      <c r="K186">
        <f t="shared" si="54"/>
        <v>20</v>
      </c>
    </row>
    <row r="187" spans="1:11" x14ac:dyDescent="0.25">
      <c r="A187" s="54" t="s">
        <v>836</v>
      </c>
      <c r="B187" s="8">
        <v>33</v>
      </c>
      <c r="C187" s="8" t="s">
        <v>1092</v>
      </c>
      <c r="D187" s="8" t="s">
        <v>1088</v>
      </c>
      <c r="E187" s="8" t="str">
        <f t="shared" ca="1" si="53"/>
        <v>DSI_D3_P/*/NC</v>
      </c>
      <c r="F187" s="8" t="s">
        <v>1073</v>
      </c>
      <c r="G187" s="17" t="str">
        <f t="shared" ca="1" si="41"/>
        <v>With DSCM (DSI Compatible mode) MIPI DSI will appear on same pins as DT8M &amp; DT8MM</v>
      </c>
      <c r="I187" t="str">
        <f t="shared" si="51"/>
        <v>1</v>
      </c>
      <c r="J187" t="str">
        <f t="shared" si="52"/>
        <v>68</v>
      </c>
      <c r="K187">
        <f t="shared" si="54"/>
        <v>69</v>
      </c>
    </row>
    <row r="188" spans="1:11" x14ac:dyDescent="0.25">
      <c r="A188" s="54" t="s">
        <v>836</v>
      </c>
      <c r="B188" s="8">
        <v>36</v>
      </c>
      <c r="C188" s="8"/>
      <c r="D188" s="8" t="s">
        <v>1082</v>
      </c>
      <c r="E188" s="8" t="s">
        <v>1084</v>
      </c>
      <c r="F188" s="8"/>
      <c r="G188" s="17"/>
      <c r="I188" t="str">
        <f t="shared" si="51"/>
        <v/>
      </c>
      <c r="J188" t="str">
        <f t="shared" si="52"/>
        <v/>
      </c>
    </row>
    <row r="189" spans="1:11" ht="15.75" thickBot="1" x14ac:dyDescent="0.3">
      <c r="A189" s="56" t="s">
        <v>836</v>
      </c>
      <c r="B189" s="18">
        <v>38</v>
      </c>
      <c r="C189" s="18"/>
      <c r="D189" s="18" t="s">
        <v>1083</v>
      </c>
      <c r="E189" s="18" t="s">
        <v>1084</v>
      </c>
      <c r="F189" s="18"/>
      <c r="G189" s="19"/>
      <c r="I189" t="str">
        <f t="shared" si="51"/>
        <v/>
      </c>
      <c r="J189" t="str">
        <f t="shared" si="52"/>
        <v/>
      </c>
    </row>
    <row r="190" spans="1:11" ht="15.75" thickBot="1" x14ac:dyDescent="0.3"/>
    <row r="191" spans="1:11" x14ac:dyDescent="0.25">
      <c r="A191" s="50" t="s">
        <v>1093</v>
      </c>
      <c r="B191" s="15"/>
      <c r="C191" s="15" t="s">
        <v>1094</v>
      </c>
      <c r="D191" s="15" t="s">
        <v>311</v>
      </c>
      <c r="E191" s="15" t="str">
        <f ca="1">INDIRECT("'"&amp;$E$1&amp;"'"&amp;"!D"&amp;(K191))</f>
        <v>UART1_RXD/ECSPI3_SCLK/////GPIO5_IO22</v>
      </c>
      <c r="F191" s="15" t="s">
        <v>1095</v>
      </c>
      <c r="G191" s="16" t="str">
        <f t="shared" ca="1" si="41"/>
        <v>Used as console debug on Variscite release;</v>
      </c>
      <c r="I191" t="str">
        <f>MID(C191,2,1)</f>
        <v>2</v>
      </c>
      <c r="J191" t="str">
        <f>MID(C191,4,2)</f>
        <v>88</v>
      </c>
      <c r="K191">
        <f>(I191-1)*90+J191+1</f>
        <v>179</v>
      </c>
    </row>
    <row r="192" spans="1:11" ht="15.75" thickBot="1" x14ac:dyDescent="0.3">
      <c r="A192" s="56" t="s">
        <v>1093</v>
      </c>
      <c r="B192" s="18"/>
      <c r="C192" s="18" t="s">
        <v>864</v>
      </c>
      <c r="D192" s="18" t="s">
        <v>313</v>
      </c>
      <c r="E192" s="18" t="str">
        <f ca="1">INDIRECT("'"&amp;$E$1&amp;"'"&amp;"!D"&amp;(K192))</f>
        <v>UART1_TXD/ECSPI3_MOSI/////GPIO5_IO23</v>
      </c>
      <c r="F192" s="18" t="s">
        <v>1095</v>
      </c>
      <c r="G192" s="19" t="str">
        <f t="shared" ca="1" si="41"/>
        <v>Used as console debug on Variscite release;</v>
      </c>
      <c r="I192" t="str">
        <f>MID(C192,2,1)</f>
        <v>2</v>
      </c>
      <c r="J192" t="str">
        <f>MID(C192,4,2)</f>
        <v>90</v>
      </c>
      <c r="K192">
        <f>(I192-1)*90+J192+1</f>
        <v>181</v>
      </c>
    </row>
    <row r="193" spans="1:11" ht="15.75" thickBot="1" x14ac:dyDescent="0.3"/>
    <row r="194" spans="1:11" x14ac:dyDescent="0.25">
      <c r="A194" s="50" t="s">
        <v>1096</v>
      </c>
      <c r="B194" s="15"/>
      <c r="C194" s="15" t="s">
        <v>1114</v>
      </c>
      <c r="D194" s="15" t="s">
        <v>1105</v>
      </c>
      <c r="E194" s="15" t="str">
        <f t="shared" ref="E194:E210" ca="1" si="55">INDIRECT("'"&amp;$E$1&amp;"'"&amp;"!D"&amp;(K194))</f>
        <v>GPIO1_IO09/ENET_1588_EVENT0_OUT//PWM2_OUT///ISP_SHUTTER_OPEN_1////SD3_RESET_B/////SDMA2_EXT_EVENT0</v>
      </c>
      <c r="F194" s="15"/>
      <c r="G194" s="16" t="str">
        <f t="shared" ca="1" si="41"/>
        <v/>
      </c>
      <c r="I194" t="str">
        <f t="shared" ref="I194:I210" si="56">MID(C194,2,1)</f>
        <v>1</v>
      </c>
      <c r="J194" t="str">
        <f t="shared" ref="J194:J210" si="57">MID(C194,4,2)</f>
        <v>47</v>
      </c>
      <c r="K194">
        <f t="shared" ref="K194:K210" si="58">(I194-1)*90+J194+1</f>
        <v>48</v>
      </c>
    </row>
    <row r="195" spans="1:11" x14ac:dyDescent="0.25">
      <c r="A195" s="54" t="s">
        <v>1096</v>
      </c>
      <c r="B195" s="8"/>
      <c r="C195" s="8" t="s">
        <v>1115</v>
      </c>
      <c r="D195" s="8" t="s">
        <v>1111</v>
      </c>
      <c r="E195" s="8" t="str">
        <f t="shared" ca="1" si="55"/>
        <v>NC</v>
      </c>
      <c r="F195" s="8"/>
      <c r="G195" s="17" t="str">
        <f t="shared" ca="1" si="41"/>
        <v/>
      </c>
      <c r="I195" t="str">
        <f t="shared" si="56"/>
        <v>1</v>
      </c>
      <c r="J195" t="str">
        <f t="shared" si="57"/>
        <v>36</v>
      </c>
      <c r="K195">
        <f t="shared" si="58"/>
        <v>37</v>
      </c>
    </row>
    <row r="196" spans="1:11" x14ac:dyDescent="0.25">
      <c r="A196" s="54" t="s">
        <v>1096</v>
      </c>
      <c r="B196" s="8"/>
      <c r="C196" s="8" t="s">
        <v>1116</v>
      </c>
      <c r="D196" s="8" t="s">
        <v>1102</v>
      </c>
      <c r="E196" s="8" t="str">
        <f t="shared" ca="1" si="55"/>
        <v>DSI_D0_P/*/NC</v>
      </c>
      <c r="F196" s="8"/>
      <c r="G196" s="17" t="str">
        <f t="shared" ref="G196:G258" ca="1" si="59">IF(INDIRECT("'"&amp;$E$1&amp;"'"&amp;"!H"&amp;(K196))=0,"",INDIRECT("'"&amp;$E$1&amp;"'"&amp;"!H"&amp;(K196)))</f>
        <v>With DSCM (DSI Compatible mode) MIPI DSI will appear on same pins as DT8M &amp; DT8MM</v>
      </c>
      <c r="I196" t="str">
        <f t="shared" si="56"/>
        <v>1</v>
      </c>
      <c r="J196" t="str">
        <f t="shared" si="57"/>
        <v>41</v>
      </c>
      <c r="K196">
        <f t="shared" si="58"/>
        <v>42</v>
      </c>
    </row>
    <row r="197" spans="1:11" x14ac:dyDescent="0.25">
      <c r="A197" s="54" t="s">
        <v>1096</v>
      </c>
      <c r="B197" s="8"/>
      <c r="C197" s="8" t="s">
        <v>1117</v>
      </c>
      <c r="D197" s="8" t="s">
        <v>1107</v>
      </c>
      <c r="E197" s="8" t="str">
        <f t="shared" ca="1" si="55"/>
        <v>NAND_CE0_B_1V8/QSPI_A_SS0_B_1V8//SAI3_TXD0_1V8///ISP_SHUTTER_TRIG_0_1V8////UART3_TX_1V8/////GPIO3_IO01_1V8</v>
      </c>
      <c r="F197" s="8"/>
      <c r="G197" s="17" t="str">
        <f t="shared" ca="1" si="59"/>
        <v>Run @ 1.8V</v>
      </c>
      <c r="I197" t="str">
        <f t="shared" si="56"/>
        <v>1</v>
      </c>
      <c r="J197" t="str">
        <f t="shared" si="57"/>
        <v>34</v>
      </c>
      <c r="K197">
        <f t="shared" si="58"/>
        <v>35</v>
      </c>
    </row>
    <row r="198" spans="1:11" x14ac:dyDescent="0.25">
      <c r="A198" s="54" t="s">
        <v>1096</v>
      </c>
      <c r="B198" s="8"/>
      <c r="C198" s="8" t="s">
        <v>1118</v>
      </c>
      <c r="D198" s="8" t="s">
        <v>1109</v>
      </c>
      <c r="E198" s="8" t="str">
        <f t="shared" ca="1" si="55"/>
        <v>DSI_D1_P/*/NC</v>
      </c>
      <c r="F198" s="8"/>
      <c r="G198" s="17" t="str">
        <f t="shared" ca="1" si="59"/>
        <v>With DSCM (DSI Compatible mode) MIPI DSI will appear on same pins as DT8M &amp; DT8MM</v>
      </c>
      <c r="I198" t="str">
        <f t="shared" si="56"/>
        <v>1</v>
      </c>
      <c r="J198" t="str">
        <f t="shared" si="57"/>
        <v>45</v>
      </c>
      <c r="K198">
        <f t="shared" si="58"/>
        <v>46</v>
      </c>
    </row>
    <row r="199" spans="1:11" x14ac:dyDescent="0.25">
      <c r="A199" s="54" t="s">
        <v>1096</v>
      </c>
      <c r="B199" s="8"/>
      <c r="C199" s="8" t="s">
        <v>1119</v>
      </c>
      <c r="D199" s="8" t="s">
        <v>1113</v>
      </c>
      <c r="E199" s="8" t="str">
        <f t="shared" ca="1" si="55"/>
        <v>NAND_ALE_1V8/QSPI_A_SCLK_1V8//SAI3_TXC_1V8///ISP_FL_TRIG_0_1V8////UART3_RX_1V8/////GPIO3_IO00_1V8</v>
      </c>
      <c r="F199" s="8"/>
      <c r="G199" s="17" t="str">
        <f t="shared" ca="1" si="59"/>
        <v>Run @ 1.8V</v>
      </c>
      <c r="I199" t="str">
        <f t="shared" si="56"/>
        <v>1</v>
      </c>
      <c r="J199" t="str">
        <f t="shared" si="57"/>
        <v>40</v>
      </c>
      <c r="K199">
        <f t="shared" si="58"/>
        <v>41</v>
      </c>
    </row>
    <row r="200" spans="1:11" x14ac:dyDescent="0.25">
      <c r="A200" s="54" t="s">
        <v>1096</v>
      </c>
      <c r="B200" s="8"/>
      <c r="C200" s="8" t="s">
        <v>1120</v>
      </c>
      <c r="D200" s="8" t="s">
        <v>1099</v>
      </c>
      <c r="E200" s="8" t="str">
        <f t="shared" ca="1" si="55"/>
        <v>DSI_D2_P/*/NC</v>
      </c>
      <c r="F200" s="8"/>
      <c r="G200" s="17" t="str">
        <f t="shared" ca="1" si="59"/>
        <v>With DSCM (DSI Compatible mode) MIPI DSI will appear on same pins as DT8M &amp; DT8MM</v>
      </c>
      <c r="I200" t="str">
        <f t="shared" si="56"/>
        <v>1</v>
      </c>
      <c r="J200" t="str">
        <f t="shared" si="57"/>
        <v>44</v>
      </c>
      <c r="K200">
        <f t="shared" si="58"/>
        <v>45</v>
      </c>
    </row>
    <row r="201" spans="1:11" x14ac:dyDescent="0.25">
      <c r="A201" s="54" t="s">
        <v>1096</v>
      </c>
      <c r="B201" s="8"/>
      <c r="C201" s="8" t="s">
        <v>1121</v>
      </c>
      <c r="D201" s="8" t="s">
        <v>1103</v>
      </c>
      <c r="E201" s="8" t="str">
        <f t="shared" ca="1" si="55"/>
        <v>DSI_D2_N/*/NC</v>
      </c>
      <c r="F201" s="8"/>
      <c r="G201" s="17" t="str">
        <f t="shared" ca="1" si="59"/>
        <v>With DSCM (DSI Compatible mode) MIPI DSI will appear on same pins as DT8M &amp; DT8MM</v>
      </c>
      <c r="I201" t="str">
        <f t="shared" si="56"/>
        <v>1</v>
      </c>
      <c r="J201" t="str">
        <f t="shared" si="57"/>
        <v>42</v>
      </c>
      <c r="K201">
        <f t="shared" si="58"/>
        <v>43</v>
      </c>
    </row>
    <row r="202" spans="1:11" x14ac:dyDescent="0.25">
      <c r="A202" s="54" t="s">
        <v>1096</v>
      </c>
      <c r="B202" s="8"/>
      <c r="C202" s="8" t="s">
        <v>1122</v>
      </c>
      <c r="D202" s="8" t="s">
        <v>1112</v>
      </c>
      <c r="E202" s="8" t="str">
        <f t="shared" ca="1" si="55"/>
        <v>DSI_CLK_N/*/NC</v>
      </c>
      <c r="F202" s="8"/>
      <c r="G202" s="17" t="str">
        <f t="shared" ca="1" si="59"/>
        <v>With DSCM (DSI Compatible mode) MIPI DSI will appear on same pins as DT8M &amp; DT8MM</v>
      </c>
      <c r="I202" t="str">
        <f t="shared" si="56"/>
        <v>1</v>
      </c>
      <c r="J202" t="str">
        <f t="shared" si="57"/>
        <v>35</v>
      </c>
      <c r="K202">
        <f t="shared" si="58"/>
        <v>36</v>
      </c>
    </row>
    <row r="203" spans="1:11" x14ac:dyDescent="0.25">
      <c r="A203" s="54" t="s">
        <v>1096</v>
      </c>
      <c r="B203" s="8"/>
      <c r="C203" s="8" t="s">
        <v>1123</v>
      </c>
      <c r="D203" s="8" t="s">
        <v>1100</v>
      </c>
      <c r="E203" s="8" t="str">
        <f t="shared" ca="1" si="55"/>
        <v>DSI_CLK_P/*/NC</v>
      </c>
      <c r="F203" s="8"/>
      <c r="G203" s="17" t="str">
        <f t="shared" ca="1" si="59"/>
        <v>With DSCM (DSI Compatible mode) MIPI DSI will appear on same pins as DT8M &amp; DT8MM</v>
      </c>
      <c r="I203" t="str">
        <f t="shared" si="56"/>
        <v>1</v>
      </c>
      <c r="J203" t="str">
        <f t="shared" si="57"/>
        <v>37</v>
      </c>
      <c r="K203">
        <f t="shared" si="58"/>
        <v>38</v>
      </c>
    </row>
    <row r="204" spans="1:11" x14ac:dyDescent="0.25">
      <c r="A204" s="54" t="s">
        <v>1096</v>
      </c>
      <c r="B204" s="8"/>
      <c r="C204" s="8" t="s">
        <v>1124</v>
      </c>
      <c r="D204" s="8" t="s">
        <v>1106</v>
      </c>
      <c r="E204" s="8" t="str">
        <f t="shared" ca="1" si="55"/>
        <v>DSI_D1_N/*/NC</v>
      </c>
      <c r="F204" s="8"/>
      <c r="G204" s="17" t="str">
        <f t="shared" ca="1" si="59"/>
        <v>With DSCM (DSI Compatible mode) MIPI DSI will appear on same pins as DT8M &amp; DT8MM</v>
      </c>
      <c r="I204" t="str">
        <f t="shared" si="56"/>
        <v>1</v>
      </c>
      <c r="J204" t="str">
        <f t="shared" si="57"/>
        <v>43</v>
      </c>
      <c r="K204">
        <f t="shared" si="58"/>
        <v>44</v>
      </c>
    </row>
    <row r="205" spans="1:11" x14ac:dyDescent="0.25">
      <c r="A205" s="54" t="s">
        <v>1096</v>
      </c>
      <c r="B205" s="8"/>
      <c r="C205" s="8" t="s">
        <v>1125</v>
      </c>
      <c r="D205" s="8" t="s">
        <v>1110</v>
      </c>
      <c r="E205" s="8" t="str">
        <f t="shared" ca="1" si="55"/>
        <v>DSI_D0_N/*/NC</v>
      </c>
      <c r="F205" s="8"/>
      <c r="G205" s="17" t="str">
        <f t="shared" ca="1" si="59"/>
        <v>With DSCM (DSI Compatible mode) MIPI DSI will appear on same pins as DT8M &amp; DT8MM</v>
      </c>
      <c r="I205" t="str">
        <f t="shared" si="56"/>
        <v>1</v>
      </c>
      <c r="J205" t="str">
        <f t="shared" si="57"/>
        <v>39</v>
      </c>
      <c r="K205">
        <f t="shared" si="58"/>
        <v>40</v>
      </c>
    </row>
    <row r="206" spans="1:11" x14ac:dyDescent="0.25">
      <c r="A206" s="54" t="s">
        <v>1096</v>
      </c>
      <c r="B206" s="8"/>
      <c r="C206" s="8" t="s">
        <v>1126</v>
      </c>
      <c r="D206" s="8" t="s">
        <v>1098</v>
      </c>
      <c r="E206" s="8" t="str">
        <f t="shared" ca="1" si="55"/>
        <v>NAND_DQS_1V8/QSPI_A_DQS_1V8//SAI3_MCLK_1V8///ISP_SHUTTER_OPEN_0_1V8////I2C3_SCL_1V8/////GPIO3_IO14_1V8</v>
      </c>
      <c r="F206" s="8"/>
      <c r="G206" s="17" t="str">
        <f t="shared" ca="1" si="59"/>
        <v>Run @ 1.8V</v>
      </c>
      <c r="I206" t="str">
        <f t="shared" si="56"/>
        <v>1</v>
      </c>
      <c r="J206" t="str">
        <f t="shared" si="57"/>
        <v>38</v>
      </c>
      <c r="K206">
        <f t="shared" si="58"/>
        <v>39</v>
      </c>
    </row>
    <row r="207" spans="1:11" x14ac:dyDescent="0.25">
      <c r="A207" s="54" t="s">
        <v>1096</v>
      </c>
      <c r="B207" s="8"/>
      <c r="C207" s="8" t="s">
        <v>1127</v>
      </c>
      <c r="D207" s="8" t="s">
        <v>1104</v>
      </c>
      <c r="E207" s="8" t="str">
        <f t="shared" ca="1" si="55"/>
        <v>NAND_DATA03_1V8/QSPI_A_DATA3_1V8//SD3_WP_1V8///UART4_RTS_B_1V8////ISP_FL_TRIG_1_1V8/////GPIO3_IO09_1V8</v>
      </c>
      <c r="F207" s="8"/>
      <c r="G207" s="17" t="str">
        <f t="shared" ca="1" si="59"/>
        <v>Run @ 1.8V</v>
      </c>
      <c r="I207" t="str">
        <f t="shared" si="56"/>
        <v>1</v>
      </c>
      <c r="J207" t="str">
        <f t="shared" si="57"/>
        <v>46</v>
      </c>
      <c r="K207">
        <f t="shared" si="58"/>
        <v>47</v>
      </c>
    </row>
    <row r="208" spans="1:11" x14ac:dyDescent="0.25">
      <c r="A208" s="54" t="s">
        <v>1096</v>
      </c>
      <c r="B208" s="8"/>
      <c r="C208" s="8" t="s">
        <v>1128</v>
      </c>
      <c r="D208" s="8" t="s">
        <v>1108</v>
      </c>
      <c r="E208" s="8" t="str">
        <f t="shared" ca="1" si="55"/>
        <v>NAND_DATA02_1V8/QSPI_A_DATA2_1V8//SD3_CD_B_1V8///UART4_CTS_B_1V8////I2C4_SDA_1V8/////GPIO3_IO08_1V8</v>
      </c>
      <c r="F208" s="8"/>
      <c r="G208" s="17" t="str">
        <f t="shared" ca="1" si="59"/>
        <v>Run @ 1.8V</v>
      </c>
      <c r="I208" t="str">
        <f t="shared" si="56"/>
        <v>1</v>
      </c>
      <c r="J208" t="str">
        <f t="shared" si="57"/>
        <v>50</v>
      </c>
      <c r="K208">
        <f t="shared" si="58"/>
        <v>51</v>
      </c>
    </row>
    <row r="209" spans="1:11" x14ac:dyDescent="0.25">
      <c r="A209" s="54" t="s">
        <v>1096</v>
      </c>
      <c r="B209" s="8"/>
      <c r="C209" s="8" t="s">
        <v>1129</v>
      </c>
      <c r="D209" s="8" t="s">
        <v>1097</v>
      </c>
      <c r="E209" s="8" t="str">
        <f t="shared" ca="1" si="55"/>
        <v>NAND_DATA01_1V8/QSPI_A_DATA1_1V8//SAI3_TXFS_1V8///ISP_PRELIGHT_TRIG_0_1V8////UART4_TX_1V8/////GPIO3_IO07_1V8</v>
      </c>
      <c r="F209" s="8"/>
      <c r="G209" s="17" t="str">
        <f t="shared" ca="1" si="59"/>
        <v>Run @ 1.8V</v>
      </c>
      <c r="I209" t="str">
        <f t="shared" si="56"/>
        <v>1</v>
      </c>
      <c r="J209" t="str">
        <f t="shared" si="57"/>
        <v>32</v>
      </c>
      <c r="K209">
        <f t="shared" si="58"/>
        <v>33</v>
      </c>
    </row>
    <row r="210" spans="1:11" ht="15.75" thickBot="1" x14ac:dyDescent="0.3">
      <c r="A210" s="56" t="s">
        <v>1096</v>
      </c>
      <c r="B210" s="18"/>
      <c r="C210" s="18" t="s">
        <v>790</v>
      </c>
      <c r="D210" s="18" t="s">
        <v>1101</v>
      </c>
      <c r="E210" s="18" t="str">
        <f t="shared" ca="1" si="55"/>
        <v>NAND_DATA00_1V8/QSPI_A_DATA0_1V8//SAI3_RXD0_1V8///ISP_FLASH_TRIG_0_1V8////UART4_RX_1V8/////GPIO3_IO06_1V8</v>
      </c>
      <c r="F210" s="18"/>
      <c r="G210" s="19" t="str">
        <f t="shared" ca="1" si="59"/>
        <v>Run @ 1.8V</v>
      </c>
      <c r="I210" t="str">
        <f t="shared" si="56"/>
        <v>1</v>
      </c>
      <c r="J210" t="str">
        <f t="shared" si="57"/>
        <v>48</v>
      </c>
      <c r="K210">
        <f t="shared" si="58"/>
        <v>49</v>
      </c>
    </row>
    <row r="212" spans="1:11" ht="15.75" thickBot="1" x14ac:dyDescent="0.3">
      <c r="A212" s="64" t="s">
        <v>1137</v>
      </c>
    </row>
    <row r="213" spans="1:11" x14ac:dyDescent="0.25">
      <c r="A213" s="50" t="s">
        <v>1130</v>
      </c>
      <c r="B213" s="15">
        <v>42</v>
      </c>
      <c r="C213" s="15" t="s">
        <v>1131</v>
      </c>
      <c r="D213" s="15" t="s">
        <v>180</v>
      </c>
      <c r="E213" s="15" t="str">
        <f t="shared" ref="E213:E218" ca="1" si="60">INDIRECT("'"&amp;$E$1&amp;"'"&amp;"!D"&amp;(K213))</f>
        <v>USB2_D_P</v>
      </c>
      <c r="F213" s="15"/>
      <c r="G213" s="16" t="str">
        <f t="shared" ca="1" si="59"/>
        <v/>
      </c>
      <c r="I213" t="str">
        <f t="shared" ref="I213:I218" si="61">MID(C213,2,1)</f>
        <v>3</v>
      </c>
      <c r="J213" t="str">
        <f t="shared" ref="J213:J218" si="62">MID(C213,4,2)</f>
        <v>47</v>
      </c>
      <c r="K213">
        <f t="shared" ref="K213:K218" si="63">(I213-1)*90+J213+1</f>
        <v>228</v>
      </c>
    </row>
    <row r="214" spans="1:11" x14ac:dyDescent="0.25">
      <c r="A214" s="54" t="s">
        <v>1130</v>
      </c>
      <c r="B214" s="8">
        <v>46</v>
      </c>
      <c r="C214" s="8" t="s">
        <v>1132</v>
      </c>
      <c r="D214" s="8" t="s">
        <v>182</v>
      </c>
      <c r="E214" s="8" t="str">
        <f t="shared" ca="1" si="60"/>
        <v>USB2_D_N</v>
      </c>
      <c r="F214" s="8"/>
      <c r="G214" s="17" t="str">
        <f t="shared" ca="1" si="59"/>
        <v/>
      </c>
      <c r="I214" t="str">
        <f t="shared" si="61"/>
        <v>3</v>
      </c>
      <c r="J214" t="str">
        <f t="shared" si="62"/>
        <v>49</v>
      </c>
      <c r="K214">
        <f t="shared" si="63"/>
        <v>230</v>
      </c>
    </row>
    <row r="215" spans="1:11" x14ac:dyDescent="0.25">
      <c r="A215" s="54" t="s">
        <v>1130</v>
      </c>
      <c r="B215" s="8">
        <v>47</v>
      </c>
      <c r="C215" s="8" t="s">
        <v>1133</v>
      </c>
      <c r="D215" s="8" t="s">
        <v>174</v>
      </c>
      <c r="E215" s="8" t="str">
        <f t="shared" ca="1" si="60"/>
        <v>USB2_RX_P</v>
      </c>
      <c r="F215" s="8" t="s">
        <v>1073</v>
      </c>
      <c r="G215" s="17" t="str">
        <f t="shared" ca="1" si="59"/>
        <v/>
      </c>
      <c r="I215" t="str">
        <f t="shared" si="61"/>
        <v>3</v>
      </c>
      <c r="J215" t="str">
        <f t="shared" si="62"/>
        <v>37</v>
      </c>
      <c r="K215">
        <f t="shared" si="63"/>
        <v>218</v>
      </c>
    </row>
    <row r="216" spans="1:11" x14ac:dyDescent="0.25">
      <c r="A216" s="54" t="s">
        <v>1130</v>
      </c>
      <c r="B216" s="8">
        <v>48</v>
      </c>
      <c r="C216" s="8" t="s">
        <v>1134</v>
      </c>
      <c r="D216" s="8" t="s">
        <v>172</v>
      </c>
      <c r="E216" s="8" t="str">
        <f t="shared" ca="1" si="60"/>
        <v>USB2_RX_N</v>
      </c>
      <c r="F216" s="8" t="s">
        <v>1073</v>
      </c>
      <c r="G216" s="17" t="str">
        <f t="shared" ca="1" si="59"/>
        <v/>
      </c>
      <c r="I216" t="str">
        <f t="shared" si="61"/>
        <v>3</v>
      </c>
      <c r="J216" t="str">
        <f t="shared" si="62"/>
        <v>35</v>
      </c>
      <c r="K216">
        <f t="shared" si="63"/>
        <v>216</v>
      </c>
    </row>
    <row r="217" spans="1:11" x14ac:dyDescent="0.25">
      <c r="A217" s="54" t="s">
        <v>1130</v>
      </c>
      <c r="B217" s="8">
        <v>50</v>
      </c>
      <c r="C217" s="8" t="s">
        <v>1135</v>
      </c>
      <c r="D217" s="8" t="s">
        <v>178</v>
      </c>
      <c r="E217" s="8" t="str">
        <f t="shared" ca="1" si="60"/>
        <v>USB2_TX_P</v>
      </c>
      <c r="F217" s="8" t="s">
        <v>1073</v>
      </c>
      <c r="G217" s="17" t="str">
        <f t="shared" ca="1" si="59"/>
        <v/>
      </c>
      <c r="I217" t="str">
        <f t="shared" si="61"/>
        <v>3</v>
      </c>
      <c r="J217" t="str">
        <f t="shared" si="62"/>
        <v>43</v>
      </c>
      <c r="K217">
        <f t="shared" si="63"/>
        <v>224</v>
      </c>
    </row>
    <row r="218" spans="1:11" ht="15.75" thickBot="1" x14ac:dyDescent="0.3">
      <c r="A218" s="56" t="s">
        <v>1130</v>
      </c>
      <c r="B218" s="18">
        <v>51</v>
      </c>
      <c r="C218" s="18" t="s">
        <v>1136</v>
      </c>
      <c r="D218" s="18" t="s">
        <v>177</v>
      </c>
      <c r="E218" s="18" t="str">
        <f t="shared" ca="1" si="60"/>
        <v>USB2_TX_N</v>
      </c>
      <c r="F218" s="18" t="s">
        <v>1073</v>
      </c>
      <c r="G218" s="19" t="str">
        <f t="shared" ca="1" si="59"/>
        <v/>
      </c>
      <c r="I218" t="str">
        <f t="shared" si="61"/>
        <v>3</v>
      </c>
      <c r="J218" t="str">
        <f t="shared" si="62"/>
        <v>41</v>
      </c>
      <c r="K218">
        <f t="shared" si="63"/>
        <v>222</v>
      </c>
    </row>
    <row r="219" spans="1:11" x14ac:dyDescent="0.25">
      <c r="A219" s="63"/>
      <c r="B219" s="13"/>
      <c r="C219" s="13"/>
      <c r="D219" s="13"/>
      <c r="E219" s="13"/>
      <c r="F219" s="13"/>
      <c r="G219" s="13"/>
    </row>
    <row r="220" spans="1:11" ht="15.75" thickBot="1" x14ac:dyDescent="0.3">
      <c r="A220" s="64" t="s">
        <v>1141</v>
      </c>
    </row>
    <row r="221" spans="1:11" x14ac:dyDescent="0.25">
      <c r="A221" s="50" t="s">
        <v>1138</v>
      </c>
      <c r="B221" s="15"/>
      <c r="C221" s="15" t="s">
        <v>1139</v>
      </c>
      <c r="D221" s="15" t="s">
        <v>195</v>
      </c>
      <c r="E221" s="15" t="str">
        <f t="shared" ref="E221:E226" ca="1" si="64">INDIRECT("'"&amp;$E$1&amp;"'"&amp;"!D"&amp;(K221))</f>
        <v>USB1_D_P</v>
      </c>
      <c r="F221" s="15"/>
      <c r="G221" s="16" t="str">
        <f t="shared" ca="1" si="59"/>
        <v/>
      </c>
      <c r="I221" t="str">
        <f t="shared" ref="I221:I226" si="65">MID(C221,2,1)</f>
        <v>3</v>
      </c>
      <c r="J221" t="str">
        <f t="shared" ref="J221:J226" si="66">MID(C221,4,2)</f>
        <v>65</v>
      </c>
      <c r="K221">
        <f t="shared" ref="K221:K226" si="67">(I221-1)*90+J221+1</f>
        <v>246</v>
      </c>
    </row>
    <row r="222" spans="1:11" x14ac:dyDescent="0.25">
      <c r="A222" s="54" t="s">
        <v>1138</v>
      </c>
      <c r="B222" s="8"/>
      <c r="C222" s="8" t="s">
        <v>1140</v>
      </c>
      <c r="D222" s="8" t="s">
        <v>197</v>
      </c>
      <c r="E222" s="8" t="str">
        <f t="shared" ca="1" si="64"/>
        <v>USB1_D_N</v>
      </c>
      <c r="F222" s="8"/>
      <c r="G222" s="17" t="str">
        <f t="shared" ca="1" si="59"/>
        <v/>
      </c>
      <c r="I222" t="str">
        <f t="shared" si="65"/>
        <v>3</v>
      </c>
      <c r="J222" t="str">
        <f t="shared" si="66"/>
        <v>67</v>
      </c>
      <c r="K222">
        <f t="shared" si="67"/>
        <v>248</v>
      </c>
    </row>
    <row r="223" spans="1:11" x14ac:dyDescent="0.25">
      <c r="A223" s="54" t="s">
        <v>1138</v>
      </c>
      <c r="B223" s="8"/>
      <c r="C223" s="8" t="s">
        <v>1143</v>
      </c>
      <c r="D223" s="8" t="s">
        <v>187</v>
      </c>
      <c r="E223" s="8" t="str">
        <f t="shared" ca="1" si="64"/>
        <v>USB1_RX_P</v>
      </c>
      <c r="F223" s="8" t="s">
        <v>1145</v>
      </c>
      <c r="G223" s="17" t="str">
        <f t="shared" ca="1" si="59"/>
        <v/>
      </c>
      <c r="I223" t="str">
        <f t="shared" si="65"/>
        <v>3</v>
      </c>
      <c r="J223" t="str">
        <f t="shared" si="66"/>
        <v>55</v>
      </c>
      <c r="K223">
        <f t="shared" si="67"/>
        <v>236</v>
      </c>
    </row>
    <row r="224" spans="1:11" x14ac:dyDescent="0.25">
      <c r="A224" s="54" t="s">
        <v>1138</v>
      </c>
      <c r="B224" s="8"/>
      <c r="C224" s="8" t="s">
        <v>1144</v>
      </c>
      <c r="D224" s="8" t="s">
        <v>185</v>
      </c>
      <c r="E224" s="8" t="str">
        <f t="shared" ca="1" si="64"/>
        <v>USB1_RX_N</v>
      </c>
      <c r="F224" s="8" t="s">
        <v>1145</v>
      </c>
      <c r="G224" s="17" t="str">
        <f t="shared" ca="1" si="59"/>
        <v/>
      </c>
      <c r="I224" t="str">
        <f t="shared" si="65"/>
        <v>3</v>
      </c>
      <c r="J224" t="str">
        <f t="shared" si="66"/>
        <v>53</v>
      </c>
      <c r="K224">
        <f t="shared" si="67"/>
        <v>234</v>
      </c>
    </row>
    <row r="225" spans="1:11" x14ac:dyDescent="0.25">
      <c r="A225" s="54" t="s">
        <v>1138</v>
      </c>
      <c r="B225" s="8"/>
      <c r="C225" s="8" t="s">
        <v>1142</v>
      </c>
      <c r="D225" s="8" t="s">
        <v>192</v>
      </c>
      <c r="E225" s="8" t="str">
        <f t="shared" ca="1" si="64"/>
        <v>USB1_TX_P</v>
      </c>
      <c r="F225" s="8" t="s">
        <v>1145</v>
      </c>
      <c r="G225" s="17" t="str">
        <f t="shared" ca="1" si="59"/>
        <v/>
      </c>
      <c r="I225" t="str">
        <f t="shared" si="65"/>
        <v>3</v>
      </c>
      <c r="J225" t="str">
        <f t="shared" si="66"/>
        <v>61</v>
      </c>
      <c r="K225">
        <f t="shared" si="67"/>
        <v>242</v>
      </c>
    </row>
    <row r="226" spans="1:11" ht="15.75" thickBot="1" x14ac:dyDescent="0.3">
      <c r="A226" s="56" t="s">
        <v>1138</v>
      </c>
      <c r="B226" s="18"/>
      <c r="C226" s="18" t="s">
        <v>922</v>
      </c>
      <c r="D226" s="18" t="s">
        <v>190</v>
      </c>
      <c r="E226" s="18" t="str">
        <f t="shared" ca="1" si="64"/>
        <v>USB1_TX_N</v>
      </c>
      <c r="F226" s="18" t="s">
        <v>1145</v>
      </c>
      <c r="G226" s="19" t="str">
        <f t="shared" ca="1" si="59"/>
        <v/>
      </c>
      <c r="I226" t="str">
        <f t="shared" si="65"/>
        <v>3</v>
      </c>
      <c r="J226" t="str">
        <f t="shared" si="66"/>
        <v>59</v>
      </c>
      <c r="K226">
        <f t="shared" si="67"/>
        <v>240</v>
      </c>
    </row>
    <row r="228" spans="1:11" ht="15.75" thickBot="1" x14ac:dyDescent="0.3">
      <c r="A228" s="64" t="s">
        <v>1146</v>
      </c>
    </row>
    <row r="229" spans="1:11" x14ac:dyDescent="0.25">
      <c r="A229" s="50" t="s">
        <v>1147</v>
      </c>
      <c r="B229" s="15">
        <v>9</v>
      </c>
      <c r="C229" s="15" t="s">
        <v>1152</v>
      </c>
      <c r="D229" s="15" t="s">
        <v>1148</v>
      </c>
      <c r="E229" s="15" t="str">
        <f ca="1">INDIRECT("'"&amp;$E$1&amp;"'"&amp;"!D"&amp;(K229))</f>
        <v>USB1_ID</v>
      </c>
      <c r="F229" s="15"/>
      <c r="G229" s="16" t="str">
        <f t="shared" ca="1" si="59"/>
        <v>USB2 PHY native ID analog input; No GPIO function;
General GPIO usage recommended</v>
      </c>
      <c r="I229" t="str">
        <f>MID(C229,2,1)</f>
        <v>3</v>
      </c>
      <c r="J229" t="str">
        <f>MID(C229,4,2)</f>
        <v>56</v>
      </c>
      <c r="K229">
        <f>(I229-1)*90+J229+1</f>
        <v>237</v>
      </c>
    </row>
    <row r="230" spans="1:11" x14ac:dyDescent="0.25">
      <c r="A230" s="54" t="s">
        <v>1147</v>
      </c>
      <c r="B230" s="8">
        <v>6</v>
      </c>
      <c r="C230" s="8" t="s">
        <v>1153</v>
      </c>
      <c r="D230" s="8" t="s">
        <v>1149</v>
      </c>
      <c r="E230" s="8" t="str">
        <f ca="1">INDIRECT("'"&amp;$E$1&amp;"'"&amp;"!D"&amp;(K230))</f>
        <v>GPIO1_IO10/USB1_OTG_ID//PWM3_OUT</v>
      </c>
      <c r="F230" s="8"/>
      <c r="G230" s="17" t="str">
        <f t="shared" ca="1" si="59"/>
        <v/>
      </c>
      <c r="I230" t="str">
        <f>MID(C230,2,1)</f>
        <v>3</v>
      </c>
      <c r="J230" t="str">
        <f>MID(C230,4,2)</f>
        <v>52</v>
      </c>
      <c r="K230">
        <f>(I230-1)*90+J230+1</f>
        <v>233</v>
      </c>
    </row>
    <row r="231" spans="1:11" x14ac:dyDescent="0.25">
      <c r="A231" s="54" t="s">
        <v>1147</v>
      </c>
      <c r="B231" s="8">
        <v>7</v>
      </c>
      <c r="C231" s="8" t="s">
        <v>999</v>
      </c>
      <c r="D231" s="8" t="s">
        <v>1150</v>
      </c>
      <c r="E231" s="8" t="str">
        <f ca="1">INDIRECT("'"&amp;$E$1&amp;"'"&amp;"!D"&amp;(K231))</f>
        <v>I2C2_SDA/ENET_1588_EVENT1_OUT//USDHC3_WP///ECSPI1_SS0/////GPIO5_IO17</v>
      </c>
      <c r="F231" s="8"/>
      <c r="G231" s="17" t="str">
        <f t="shared" ca="1" si="59"/>
        <v/>
      </c>
      <c r="I231" t="str">
        <f>MID(C231,2,1)</f>
        <v>2</v>
      </c>
      <c r="J231" t="str">
        <f>MID(C231,4,2)</f>
        <v>30</v>
      </c>
      <c r="K231">
        <f>(I231-1)*90+J231+1</f>
        <v>121</v>
      </c>
    </row>
    <row r="232" spans="1:11" ht="15.75" thickBot="1" x14ac:dyDescent="0.3">
      <c r="A232" s="56" t="s">
        <v>1147</v>
      </c>
      <c r="B232" s="18">
        <v>8</v>
      </c>
      <c r="C232" s="18" t="s">
        <v>998</v>
      </c>
      <c r="D232" s="18" t="s">
        <v>1151</v>
      </c>
      <c r="E232" s="18" t="str">
        <f ca="1">INDIRECT("'"&amp;$E$1&amp;"'"&amp;"!D"&amp;(K232))</f>
        <v>I2C2_SCL/ENET_1588_EVENT1_IN//USDHC3_CD_B///ECSPI1_MISO////ENET_1588_EVENT1_AUX_IN/////GPIO5_IO16</v>
      </c>
      <c r="F232" s="18"/>
      <c r="G232" s="19" t="str">
        <f t="shared" ca="1" si="59"/>
        <v/>
      </c>
      <c r="I232" t="str">
        <f>MID(C232,2,1)</f>
        <v>2</v>
      </c>
      <c r="J232" t="str">
        <f>MID(C232,4,2)</f>
        <v>32</v>
      </c>
      <c r="K232">
        <f>(I232-1)*90+J232+1</f>
        <v>123</v>
      </c>
    </row>
    <row r="233" spans="1:11" ht="15.75" thickBot="1" x14ac:dyDescent="0.3"/>
    <row r="234" spans="1:11" x14ac:dyDescent="0.25">
      <c r="A234" s="50" t="s">
        <v>844</v>
      </c>
      <c r="B234" s="15">
        <v>5</v>
      </c>
      <c r="C234" s="15" t="s">
        <v>1155</v>
      </c>
      <c r="D234" s="15" t="s">
        <v>325</v>
      </c>
      <c r="E234" s="15" t="str">
        <f t="shared" ref="E234:E245" ca="1" si="68">INDIRECT("'"&amp;$E$1&amp;"'"&amp;"!D"&amp;(K234))</f>
        <v>LVDS2_TX0_N/*/DSI_D0_N</v>
      </c>
      <c r="F234" s="15"/>
      <c r="G234" s="16" t="str">
        <f t="shared" ca="1" si="59"/>
        <v>DSCM configuration MIPI DSI exposed</v>
      </c>
      <c r="I234" t="str">
        <f t="shared" ref="I234:I245" si="69">MID(C234,2,1)</f>
        <v>3</v>
      </c>
      <c r="J234" t="str">
        <f t="shared" ref="J234:J245" si="70">MID(C234,4,2)</f>
        <v>14</v>
      </c>
      <c r="K234">
        <f t="shared" ref="K234:K245" si="71">(I234-1)*90+J234+1</f>
        <v>195</v>
      </c>
    </row>
    <row r="235" spans="1:11" x14ac:dyDescent="0.25">
      <c r="A235" s="54" t="s">
        <v>844</v>
      </c>
      <c r="B235" s="8">
        <v>6</v>
      </c>
      <c r="C235" s="8" t="s">
        <v>1156</v>
      </c>
      <c r="D235" s="8" t="s">
        <v>323</v>
      </c>
      <c r="E235" s="8" t="str">
        <f t="shared" ca="1" si="68"/>
        <v>LVDS2_TX0_P/*/DSI_D0_P</v>
      </c>
      <c r="F235" s="8"/>
      <c r="G235" s="17" t="str">
        <f t="shared" ca="1" si="59"/>
        <v>DSCM configuration MIPI DSI exposed</v>
      </c>
      <c r="I235" t="str">
        <f t="shared" si="69"/>
        <v>3</v>
      </c>
      <c r="J235" t="str">
        <f t="shared" si="70"/>
        <v>12</v>
      </c>
      <c r="K235">
        <f t="shared" si="71"/>
        <v>193</v>
      </c>
    </row>
    <row r="236" spans="1:11" x14ac:dyDescent="0.25">
      <c r="A236" s="54" t="s">
        <v>844</v>
      </c>
      <c r="B236" s="8">
        <v>8</v>
      </c>
      <c r="C236" s="8" t="s">
        <v>1157</v>
      </c>
      <c r="D236" s="8" t="s">
        <v>328</v>
      </c>
      <c r="E236" s="8" t="str">
        <f t="shared" ca="1" si="68"/>
        <v>LVDS2_TX1_N/*/DSI_D1_N</v>
      </c>
      <c r="F236" s="8"/>
      <c r="G236" s="17" t="str">
        <f t="shared" ca="1" si="59"/>
        <v>DSCM configuration MIPI DSI exposed</v>
      </c>
      <c r="I236" t="str">
        <f t="shared" si="69"/>
        <v>3</v>
      </c>
      <c r="J236" t="str">
        <f t="shared" si="70"/>
        <v>18</v>
      </c>
      <c r="K236">
        <f t="shared" si="71"/>
        <v>199</v>
      </c>
    </row>
    <row r="237" spans="1:11" x14ac:dyDescent="0.25">
      <c r="A237" s="54" t="s">
        <v>844</v>
      </c>
      <c r="B237" s="8">
        <v>9</v>
      </c>
      <c r="C237" s="8" t="s">
        <v>1158</v>
      </c>
      <c r="D237" s="8" t="s">
        <v>326</v>
      </c>
      <c r="E237" s="8" t="str">
        <f t="shared" ca="1" si="68"/>
        <v>LVDS2_TX1_P/*/DSI_D1_P</v>
      </c>
      <c r="F237" s="8"/>
      <c r="G237" s="17" t="str">
        <f t="shared" ca="1" si="59"/>
        <v>DSCM configuration MIPI DSI exposed</v>
      </c>
      <c r="I237" t="str">
        <f t="shared" si="69"/>
        <v>3</v>
      </c>
      <c r="J237" t="str">
        <f t="shared" si="70"/>
        <v>16</v>
      </c>
      <c r="K237">
        <f t="shared" si="71"/>
        <v>197</v>
      </c>
    </row>
    <row r="238" spans="1:11" x14ac:dyDescent="0.25">
      <c r="A238" s="54" t="s">
        <v>844</v>
      </c>
      <c r="B238" s="8">
        <v>11</v>
      </c>
      <c r="C238" s="8" t="s">
        <v>1159</v>
      </c>
      <c r="D238" s="8" t="s">
        <v>335</v>
      </c>
      <c r="E238" s="8" t="str">
        <f t="shared" ca="1" si="68"/>
        <v>LVDS2_TX2_N/*/DSI_CLK_N</v>
      </c>
      <c r="F238" s="8"/>
      <c r="G238" s="17" t="str">
        <f t="shared" ca="1" si="59"/>
        <v>DSCM configuration MIPI DSI exposed</v>
      </c>
      <c r="I238" t="str">
        <f t="shared" si="69"/>
        <v>3</v>
      </c>
      <c r="J238" t="str">
        <f t="shared" si="70"/>
        <v>29</v>
      </c>
      <c r="K238">
        <f t="shared" si="71"/>
        <v>210</v>
      </c>
    </row>
    <row r="239" spans="1:11" x14ac:dyDescent="0.25">
      <c r="A239" s="54" t="s">
        <v>844</v>
      </c>
      <c r="B239" s="8">
        <v>12</v>
      </c>
      <c r="C239" s="8" t="s">
        <v>1160</v>
      </c>
      <c r="D239" s="8" t="s">
        <v>337</v>
      </c>
      <c r="E239" s="8" t="str">
        <f t="shared" ca="1" si="68"/>
        <v>LVDS2_TX2_P/*/DSI_CLK_P</v>
      </c>
      <c r="F239" s="8"/>
      <c r="G239" s="17" t="str">
        <f t="shared" ca="1" si="59"/>
        <v>DSCM configuration MIPI DSI exposed</v>
      </c>
      <c r="I239" t="str">
        <f t="shared" si="69"/>
        <v>3</v>
      </c>
      <c r="J239" t="str">
        <f t="shared" si="70"/>
        <v>31</v>
      </c>
      <c r="K239">
        <f t="shared" si="71"/>
        <v>212</v>
      </c>
    </row>
    <row r="240" spans="1:11" x14ac:dyDescent="0.25">
      <c r="A240" s="54" t="s">
        <v>844</v>
      </c>
      <c r="B240" s="8">
        <v>14</v>
      </c>
      <c r="C240" s="8" t="s">
        <v>1161</v>
      </c>
      <c r="D240" s="8" t="s">
        <v>333</v>
      </c>
      <c r="E240" s="8" t="str">
        <f t="shared" ca="1" si="68"/>
        <v>LVDS2_CLK_N/*/DSI_D2_N</v>
      </c>
      <c r="F240" s="8"/>
      <c r="G240" s="17" t="str">
        <f t="shared" ca="1" si="59"/>
        <v>DSCM configuration MIPI DSI exposed</v>
      </c>
      <c r="I240" t="str">
        <f t="shared" si="69"/>
        <v>3</v>
      </c>
      <c r="J240" t="str">
        <f t="shared" si="70"/>
        <v>25</v>
      </c>
      <c r="K240">
        <f t="shared" si="71"/>
        <v>206</v>
      </c>
    </row>
    <row r="241" spans="1:11" x14ac:dyDescent="0.25">
      <c r="A241" s="54" t="s">
        <v>844</v>
      </c>
      <c r="B241" s="8">
        <v>15</v>
      </c>
      <c r="C241" s="8" t="s">
        <v>1161</v>
      </c>
      <c r="D241" s="8" t="s">
        <v>332</v>
      </c>
      <c r="E241" s="8" t="str">
        <f t="shared" ca="1" si="68"/>
        <v>LVDS2_CLK_N/*/DSI_D2_N</v>
      </c>
      <c r="F241" s="8"/>
      <c r="G241" s="17" t="str">
        <f t="shared" ca="1" si="59"/>
        <v>DSCM configuration MIPI DSI exposed</v>
      </c>
      <c r="I241" t="str">
        <f t="shared" si="69"/>
        <v>3</v>
      </c>
      <c r="J241" t="str">
        <f t="shared" si="70"/>
        <v>25</v>
      </c>
      <c r="K241">
        <f t="shared" si="71"/>
        <v>206</v>
      </c>
    </row>
    <row r="242" spans="1:11" ht="15.75" thickBot="1" x14ac:dyDescent="0.3">
      <c r="A242" s="56" t="s">
        <v>844</v>
      </c>
      <c r="B242" s="18">
        <v>19</v>
      </c>
      <c r="C242" s="18" t="s">
        <v>1162</v>
      </c>
      <c r="D242" s="18" t="s">
        <v>1154</v>
      </c>
      <c r="E242" s="18" t="str">
        <f t="shared" ca="1" si="68"/>
        <v>GPIO1_IO01/PWM1_OUT///ISP_SHUTTER_TRIG_0/////REF_CLK_24M//////EXT_CLK2</v>
      </c>
      <c r="F242" s="18" t="s">
        <v>1163</v>
      </c>
      <c r="G242" s="19" t="str">
        <f t="shared" ca="1" si="59"/>
        <v/>
      </c>
      <c r="I242" t="str">
        <f t="shared" si="69"/>
        <v>3</v>
      </c>
      <c r="J242" t="str">
        <f t="shared" si="70"/>
        <v>64</v>
      </c>
      <c r="K242">
        <f t="shared" si="71"/>
        <v>245</v>
      </c>
    </row>
    <row r="243" spans="1:11" ht="15.75" thickBot="1" x14ac:dyDescent="0.3"/>
    <row r="244" spans="1:11" x14ac:dyDescent="0.25">
      <c r="A244" s="50" t="s">
        <v>846</v>
      </c>
      <c r="B244" s="15">
        <v>1</v>
      </c>
      <c r="C244" s="15" t="s">
        <v>1164</v>
      </c>
      <c r="D244" s="15" t="s">
        <v>330</v>
      </c>
      <c r="E244" s="15" t="str">
        <f t="shared" ca="1" si="68"/>
        <v>LVDS2_TX3_P/*/DSI_D3_P</v>
      </c>
      <c r="F244" s="15"/>
      <c r="G244" s="16" t="str">
        <f t="shared" ca="1" si="59"/>
        <v>DSCM configuration MIPI DSI exposed</v>
      </c>
      <c r="I244" t="str">
        <f t="shared" si="69"/>
        <v>3</v>
      </c>
      <c r="J244" t="str">
        <f t="shared" si="70"/>
        <v>20</v>
      </c>
      <c r="K244">
        <f t="shared" si="71"/>
        <v>201</v>
      </c>
    </row>
    <row r="245" spans="1:11" ht="15.75" thickBot="1" x14ac:dyDescent="0.3">
      <c r="A245" s="56" t="s">
        <v>846</v>
      </c>
      <c r="B245" s="18">
        <v>2</v>
      </c>
      <c r="C245" s="18" t="s">
        <v>1165</v>
      </c>
      <c r="D245" s="18" t="s">
        <v>331</v>
      </c>
      <c r="E245" s="18" t="str">
        <f t="shared" ca="1" si="68"/>
        <v>LVDS2_TX3_N/*/DSI_D3_N</v>
      </c>
      <c r="F245" s="18"/>
      <c r="G245" s="19" t="str">
        <f t="shared" ca="1" si="59"/>
        <v>DSCM configuration MIPI DSI exposed</v>
      </c>
      <c r="I245" t="str">
        <f t="shared" si="69"/>
        <v>3</v>
      </c>
      <c r="J245" t="str">
        <f t="shared" si="70"/>
        <v>22</v>
      </c>
      <c r="K245">
        <f t="shared" si="71"/>
        <v>203</v>
      </c>
    </row>
    <row r="246" spans="1:11" ht="15.75" thickBot="1" x14ac:dyDescent="0.3"/>
    <row r="247" spans="1:11" x14ac:dyDescent="0.25">
      <c r="A247" s="50" t="s">
        <v>838</v>
      </c>
      <c r="B247" s="15">
        <v>5</v>
      </c>
      <c r="C247" s="15" t="s">
        <v>1166</v>
      </c>
      <c r="D247" s="15" t="s">
        <v>317</v>
      </c>
      <c r="E247" s="15" t="str">
        <f t="shared" ref="E247:E258" ca="1" si="72">INDIRECT("'"&amp;$E$1&amp;"'"&amp;"!D"&amp;(K247))</f>
        <v>LVDS1_TX0_N</v>
      </c>
      <c r="F247" s="15"/>
      <c r="G247" s="16" t="str">
        <f t="shared" ca="1" si="59"/>
        <v/>
      </c>
      <c r="I247" t="str">
        <f t="shared" ref="I247:I258" si="73">MID(C247,2,1)</f>
        <v>3</v>
      </c>
      <c r="J247" t="str">
        <f t="shared" ref="J247:J258" si="74">MID(C247,4,2)</f>
        <v>4</v>
      </c>
      <c r="K247">
        <f t="shared" ref="K247:K258" si="75">(I247-1)*90+J247+1</f>
        <v>185</v>
      </c>
    </row>
    <row r="248" spans="1:11" x14ac:dyDescent="0.25">
      <c r="A248" s="54" t="s">
        <v>838</v>
      </c>
      <c r="B248" s="8">
        <v>6</v>
      </c>
      <c r="C248" s="8" t="s">
        <v>1167</v>
      </c>
      <c r="D248" s="8" t="s">
        <v>315</v>
      </c>
      <c r="E248" s="8" t="str">
        <f t="shared" ca="1" si="72"/>
        <v>LVDS1_TX0_P</v>
      </c>
      <c r="F248" s="8"/>
      <c r="G248" s="17" t="str">
        <f t="shared" ca="1" si="59"/>
        <v/>
      </c>
      <c r="I248" t="str">
        <f t="shared" si="73"/>
        <v>3</v>
      </c>
      <c r="J248" t="str">
        <f t="shared" si="74"/>
        <v>2</v>
      </c>
      <c r="K248">
        <f t="shared" si="75"/>
        <v>183</v>
      </c>
    </row>
    <row r="249" spans="1:11" x14ac:dyDescent="0.25">
      <c r="A249" s="54" t="s">
        <v>838</v>
      </c>
      <c r="B249" s="8">
        <v>8</v>
      </c>
      <c r="C249" s="8" t="s">
        <v>1168</v>
      </c>
      <c r="D249" s="8" t="s">
        <v>321</v>
      </c>
      <c r="E249" s="8" t="str">
        <f t="shared" ca="1" si="72"/>
        <v>LVDS1_TX1_N</v>
      </c>
      <c r="F249" s="8"/>
      <c r="G249" s="17" t="str">
        <f t="shared" ca="1" si="59"/>
        <v/>
      </c>
      <c r="I249" t="str">
        <f t="shared" si="73"/>
        <v>3</v>
      </c>
      <c r="J249" t="str">
        <f t="shared" si="74"/>
        <v>8</v>
      </c>
      <c r="K249">
        <f t="shared" si="75"/>
        <v>189</v>
      </c>
    </row>
    <row r="250" spans="1:11" x14ac:dyDescent="0.25">
      <c r="A250" s="54" t="s">
        <v>838</v>
      </c>
      <c r="B250" s="8">
        <v>9</v>
      </c>
      <c r="C250" s="8" t="s">
        <v>1169</v>
      </c>
      <c r="D250" s="8" t="s">
        <v>319</v>
      </c>
      <c r="E250" s="8" t="str">
        <f t="shared" ca="1" si="72"/>
        <v>LVDS1_TX1_P</v>
      </c>
      <c r="F250" s="8"/>
      <c r="G250" s="17" t="str">
        <f t="shared" ca="1" si="59"/>
        <v/>
      </c>
      <c r="I250" t="str">
        <f t="shared" si="73"/>
        <v>3</v>
      </c>
      <c r="J250" t="str">
        <f t="shared" si="74"/>
        <v>6</v>
      </c>
      <c r="K250">
        <f t="shared" si="75"/>
        <v>187</v>
      </c>
    </row>
    <row r="251" spans="1:11" x14ac:dyDescent="0.25">
      <c r="A251" s="54" t="s">
        <v>838</v>
      </c>
      <c r="B251" s="8">
        <v>11</v>
      </c>
      <c r="C251" s="8" t="s">
        <v>1170</v>
      </c>
      <c r="D251" s="8" t="s">
        <v>320</v>
      </c>
      <c r="E251" s="8" t="str">
        <f t="shared" ca="1" si="72"/>
        <v>LVDS1_TX2_N</v>
      </c>
      <c r="F251" s="8"/>
      <c r="G251" s="17" t="str">
        <f t="shared" ca="1" si="59"/>
        <v/>
      </c>
      <c r="I251" t="str">
        <f t="shared" si="73"/>
        <v>3</v>
      </c>
      <c r="J251" t="str">
        <f t="shared" si="74"/>
        <v>7</v>
      </c>
      <c r="K251">
        <f t="shared" si="75"/>
        <v>188</v>
      </c>
    </row>
    <row r="252" spans="1:11" x14ac:dyDescent="0.25">
      <c r="A252" s="54" t="s">
        <v>838</v>
      </c>
      <c r="B252" s="8">
        <v>12</v>
      </c>
      <c r="C252" s="8" t="s">
        <v>1171</v>
      </c>
      <c r="D252" s="8" t="s">
        <v>318</v>
      </c>
      <c r="E252" s="8" t="str">
        <f t="shared" ca="1" si="72"/>
        <v>LVDS1_TX2_P</v>
      </c>
      <c r="F252" s="8"/>
      <c r="G252" s="17" t="str">
        <f t="shared" ca="1" si="59"/>
        <v/>
      </c>
      <c r="I252" t="str">
        <f t="shared" si="73"/>
        <v>3</v>
      </c>
      <c r="J252" t="str">
        <f t="shared" si="74"/>
        <v>5</v>
      </c>
      <c r="K252">
        <f t="shared" si="75"/>
        <v>186</v>
      </c>
    </row>
    <row r="253" spans="1:11" x14ac:dyDescent="0.25">
      <c r="A253" s="54" t="s">
        <v>838</v>
      </c>
      <c r="B253" s="8">
        <v>14</v>
      </c>
      <c r="C253" s="8" t="s">
        <v>1172</v>
      </c>
      <c r="D253" s="8" t="s">
        <v>324</v>
      </c>
      <c r="E253" s="8" t="str">
        <f t="shared" ca="1" si="72"/>
        <v>LVDS1_CLK_N</v>
      </c>
      <c r="F253" s="8"/>
      <c r="G253" s="17" t="str">
        <f t="shared" ca="1" si="59"/>
        <v/>
      </c>
      <c r="I253" t="str">
        <f t="shared" si="73"/>
        <v>3</v>
      </c>
      <c r="J253" t="str">
        <f t="shared" si="74"/>
        <v>13</v>
      </c>
      <c r="K253">
        <f t="shared" si="75"/>
        <v>194</v>
      </c>
    </row>
    <row r="254" spans="1:11" x14ac:dyDescent="0.25">
      <c r="A254" s="54" t="s">
        <v>838</v>
      </c>
      <c r="B254" s="8">
        <v>15</v>
      </c>
      <c r="C254" s="8" t="s">
        <v>1173</v>
      </c>
      <c r="D254" s="8" t="s">
        <v>322</v>
      </c>
      <c r="E254" s="8" t="str">
        <f t="shared" ca="1" si="72"/>
        <v>LVDS1_CLK_P</v>
      </c>
      <c r="F254" s="8"/>
      <c r="G254" s="17" t="str">
        <f t="shared" ca="1" si="59"/>
        <v/>
      </c>
      <c r="I254" t="str">
        <f t="shared" si="73"/>
        <v>3</v>
      </c>
      <c r="J254" t="str">
        <f t="shared" si="74"/>
        <v>11</v>
      </c>
      <c r="K254">
        <f t="shared" si="75"/>
        <v>192</v>
      </c>
    </row>
    <row r="255" spans="1:11" ht="15.75" thickBot="1" x14ac:dyDescent="0.3">
      <c r="A255" s="56" t="s">
        <v>838</v>
      </c>
      <c r="B255" s="18">
        <v>19</v>
      </c>
      <c r="C255" s="18" t="s">
        <v>1162</v>
      </c>
      <c r="D255" s="18" t="s">
        <v>1154</v>
      </c>
      <c r="E255" s="18" t="str">
        <f t="shared" ca="1" si="72"/>
        <v>GPIO1_IO01/PWM1_OUT///ISP_SHUTTER_TRIG_0/////REF_CLK_24M//////EXT_CLK2</v>
      </c>
      <c r="F255" s="18" t="s">
        <v>1163</v>
      </c>
      <c r="G255" s="19" t="str">
        <f t="shared" ca="1" si="59"/>
        <v/>
      </c>
      <c r="I255" t="str">
        <f t="shared" si="73"/>
        <v>3</v>
      </c>
      <c r="J255" t="str">
        <f t="shared" si="74"/>
        <v>64</v>
      </c>
      <c r="K255">
        <f t="shared" si="75"/>
        <v>245</v>
      </c>
    </row>
    <row r="256" spans="1:11" ht="15.75" thickBot="1" x14ac:dyDescent="0.3"/>
    <row r="257" spans="1:11" x14ac:dyDescent="0.25">
      <c r="A257" s="50" t="s">
        <v>845</v>
      </c>
      <c r="B257" s="15">
        <v>1</v>
      </c>
      <c r="C257" s="15" t="s">
        <v>1174</v>
      </c>
      <c r="D257" s="15" t="s">
        <v>329</v>
      </c>
      <c r="E257" s="15" t="str">
        <f t="shared" ca="1" si="72"/>
        <v>LVDS1_TX3_N</v>
      </c>
      <c r="F257" s="15"/>
      <c r="G257" s="16" t="str">
        <f t="shared" ca="1" si="59"/>
        <v/>
      </c>
      <c r="I257" t="str">
        <f t="shared" si="73"/>
        <v>3</v>
      </c>
      <c r="J257" t="str">
        <f t="shared" si="74"/>
        <v>19</v>
      </c>
      <c r="K257">
        <f t="shared" si="75"/>
        <v>200</v>
      </c>
    </row>
    <row r="258" spans="1:11" ht="15.75" thickBot="1" x14ac:dyDescent="0.3">
      <c r="A258" s="56" t="s">
        <v>845</v>
      </c>
      <c r="B258" s="18">
        <v>2</v>
      </c>
      <c r="C258" s="18" t="s">
        <v>1175</v>
      </c>
      <c r="D258" s="18" t="s">
        <v>327</v>
      </c>
      <c r="E258" s="18" t="str">
        <f t="shared" ca="1" si="72"/>
        <v>LVDS1_TX3_P</v>
      </c>
      <c r="F258" s="18"/>
      <c r="G258" s="19" t="str">
        <f t="shared" ca="1" si="59"/>
        <v/>
      </c>
      <c r="I258" t="str">
        <f t="shared" si="73"/>
        <v>3</v>
      </c>
      <c r="J258" t="str">
        <f t="shared" si="74"/>
        <v>17</v>
      </c>
      <c r="K258">
        <f t="shared" si="75"/>
        <v>198</v>
      </c>
    </row>
    <row r="260" spans="1:11" ht="15.75" thickBot="1" x14ac:dyDescent="0.3">
      <c r="A260" s="64" t="s">
        <v>1182</v>
      </c>
    </row>
    <row r="261" spans="1:11" x14ac:dyDescent="0.25">
      <c r="A261" s="50" t="s">
        <v>792</v>
      </c>
      <c r="B261" s="15">
        <v>1</v>
      </c>
      <c r="C261" s="15" t="s">
        <v>1177</v>
      </c>
      <c r="D261" s="15" t="s">
        <v>1176</v>
      </c>
      <c r="E261" s="15" t="str">
        <f ca="1">INDIRECT("'"&amp;$E$1&amp;"'"&amp;"!D"&amp;(K261))</f>
        <v>SAI1_RXD3///PDM_BIT3////ENET1_MDIO/////GPIO4_IO05</v>
      </c>
      <c r="F261" s="15" t="s">
        <v>1180</v>
      </c>
      <c r="G261" s="16" t="str">
        <f t="shared" ref="G261:G289" ca="1" si="76">IF(INDIRECT("'"&amp;$E$1&amp;"'"&amp;"!H"&amp;(K261))=0,"",INDIRECT("'"&amp;$E$1&amp;"'"&amp;"!H"&amp;(K261)))</f>
        <v xml:space="preserve">IO level follows J2.41 NVCC_SAI1_SAI5;
While POR_B asserted + 50ms, low impedance drivers should be disabled! </v>
      </c>
      <c r="I261" t="str">
        <f>MID(C261,2,1)</f>
        <v>2</v>
      </c>
      <c r="J261" t="str">
        <f>MID(C261,4,2)</f>
        <v>62</v>
      </c>
      <c r="K261">
        <f>(I261-1)*90+J261+1</f>
        <v>153</v>
      </c>
    </row>
    <row r="262" spans="1:11" x14ac:dyDescent="0.25">
      <c r="A262" s="54" t="s">
        <v>792</v>
      </c>
      <c r="B262" s="8">
        <v>2</v>
      </c>
      <c r="C262" s="8" t="s">
        <v>999</v>
      </c>
      <c r="D262" s="8" t="s">
        <v>267</v>
      </c>
      <c r="E262" s="8" t="str">
        <f ca="1">INDIRECT("'"&amp;$E$1&amp;"'"&amp;"!D"&amp;(K262))</f>
        <v>I2C2_SDA/ENET_1588_EVENT1_OUT//USDHC3_WP///ECSPI1_SS0/////GPIO5_IO17</v>
      </c>
      <c r="F262" s="8"/>
      <c r="G262" s="17" t="str">
        <f t="shared" ca="1" si="76"/>
        <v/>
      </c>
      <c r="I262" t="str">
        <f>MID(C262,2,1)</f>
        <v>2</v>
      </c>
      <c r="J262" t="str">
        <f>MID(C262,4,2)</f>
        <v>30</v>
      </c>
      <c r="K262">
        <f>(I262-1)*90+J262+1</f>
        <v>121</v>
      </c>
    </row>
    <row r="263" spans="1:11" x14ac:dyDescent="0.25">
      <c r="A263" s="54" t="s">
        <v>792</v>
      </c>
      <c r="B263" s="8">
        <v>3</v>
      </c>
      <c r="C263" s="8" t="s">
        <v>998</v>
      </c>
      <c r="D263" s="8" t="s">
        <v>268</v>
      </c>
      <c r="E263" s="8" t="str">
        <f ca="1">INDIRECT("'"&amp;$E$1&amp;"'"&amp;"!D"&amp;(K263))</f>
        <v>I2C2_SCL/ENET_1588_EVENT1_IN//USDHC3_CD_B///ECSPI1_MISO////ENET_1588_EVENT1_AUX_IN/////GPIO5_IO16</v>
      </c>
      <c r="F263" s="8"/>
      <c r="G263" s="17" t="str">
        <f t="shared" ca="1" si="76"/>
        <v/>
      </c>
      <c r="I263" t="str">
        <f>MID(C263,2,1)</f>
        <v>2</v>
      </c>
      <c r="J263" t="str">
        <f>MID(C263,4,2)</f>
        <v>32</v>
      </c>
      <c r="K263">
        <f>(I263-1)*90+J263+1</f>
        <v>123</v>
      </c>
    </row>
    <row r="264" spans="1:11" ht="15.75" thickBot="1" x14ac:dyDescent="0.3">
      <c r="A264" s="56" t="s">
        <v>792</v>
      </c>
      <c r="B264" s="18">
        <v>4</v>
      </c>
      <c r="C264" s="18" t="s">
        <v>1178</v>
      </c>
      <c r="D264" s="18" t="s">
        <v>344</v>
      </c>
      <c r="E264" s="18" t="str">
        <f ca="1">INDIRECT("'"&amp;$E$1&amp;"'"&amp;"!D"&amp;(K264))</f>
        <v>GPIO1_IO14/USB2_OTG_PWR////SD3_CD_B/////PWM3_OUT//////CLKO1</v>
      </c>
      <c r="F264" s="18" t="s">
        <v>1179</v>
      </c>
      <c r="G264" s="19" t="str">
        <f t="shared" ca="1" si="76"/>
        <v/>
      </c>
      <c r="I264" t="str">
        <f>MID(C264,2,1)</f>
        <v>3</v>
      </c>
      <c r="J264" t="str">
        <f>MID(C264,4,2)</f>
        <v>48</v>
      </c>
      <c r="K264">
        <f>(I264-1)*90+J264+1</f>
        <v>229</v>
      </c>
    </row>
    <row r="266" spans="1:11" ht="15.75" thickBot="1" x14ac:dyDescent="0.3">
      <c r="A266" s="64" t="s">
        <v>1183</v>
      </c>
    </row>
    <row r="267" spans="1:11" x14ac:dyDescent="0.25">
      <c r="A267" s="50" t="s">
        <v>1181</v>
      </c>
      <c r="B267" s="15">
        <v>2</v>
      </c>
      <c r="C267" s="15" t="s">
        <v>912</v>
      </c>
      <c r="D267" s="15" t="s">
        <v>1184</v>
      </c>
      <c r="E267" s="15" t="str">
        <f ca="1">INDIRECT("'"&amp;$E$1&amp;"'"&amp;"!D"&amp;(K267))</f>
        <v>ECSPI1_MOSI/UART3_TXD//I2C1_SDA///SAI7_RXC/////GPIO5_IO07</v>
      </c>
      <c r="F267" s="15"/>
      <c r="G267" s="16" t="str">
        <f t="shared" ca="1" si="76"/>
        <v>Do not use I2C1 function; Reserved for DART on non exposed pins;</v>
      </c>
      <c r="I267" t="str">
        <f>MID(C267,2,1)</f>
        <v>2</v>
      </c>
      <c r="J267" t="str">
        <f>MID(C267,4,2)</f>
        <v>83</v>
      </c>
      <c r="K267">
        <f>(I267-1)*90+J267+1</f>
        <v>174</v>
      </c>
    </row>
    <row r="268" spans="1:11" x14ac:dyDescent="0.25">
      <c r="A268" s="54" t="s">
        <v>1181</v>
      </c>
      <c r="B268" s="8">
        <v>3</v>
      </c>
      <c r="C268" s="8" t="s">
        <v>911</v>
      </c>
      <c r="D268" s="8" t="s">
        <v>1185</v>
      </c>
      <c r="E268" s="8" t="str">
        <f ca="1">INDIRECT("'"&amp;$E$1&amp;"'"&amp;"!D"&amp;(K268))</f>
        <v>ECSPI1_SS0/UART3_RTS_B//I2C2_SDA///SAI7_TXFS/////GPIO5_IO09</v>
      </c>
      <c r="F268" s="8"/>
      <c r="G268" s="17" t="str">
        <f t="shared" ca="1" si="76"/>
        <v/>
      </c>
      <c r="I268" t="str">
        <f>MID(C268,2,1)</f>
        <v>2</v>
      </c>
      <c r="J268" t="str">
        <f>MID(C268,4,2)</f>
        <v>79</v>
      </c>
      <c r="K268">
        <f>(I268-1)*90+J268+1</f>
        <v>170</v>
      </c>
    </row>
    <row r="269" spans="1:11" x14ac:dyDescent="0.25">
      <c r="A269" s="54" t="s">
        <v>1181</v>
      </c>
      <c r="B269" s="8">
        <v>4</v>
      </c>
      <c r="C269" s="8" t="s">
        <v>903</v>
      </c>
      <c r="D269" s="8" t="s">
        <v>1186</v>
      </c>
      <c r="E269" s="8" t="str">
        <f ca="1">INDIRECT("'"&amp;$E$1&amp;"'"&amp;"!D"&amp;(K269))</f>
        <v>ECSPI1_SCLK/UART3_RXD//I2C1_SCL///SAI7_RXFS/////GPIO5_IO06</v>
      </c>
      <c r="F269" s="8"/>
      <c r="G269" s="17" t="str">
        <f t="shared" ca="1" si="76"/>
        <v>Do not use I2C1 function; Reserved for DART on non exposed pins;</v>
      </c>
      <c r="I269" t="str">
        <f>MID(C269,2,1)</f>
        <v>2</v>
      </c>
      <c r="J269" t="str">
        <f>MID(C269,4,2)</f>
        <v>77</v>
      </c>
      <c r="K269">
        <f>(I269-1)*90+J269+1</f>
        <v>168</v>
      </c>
    </row>
    <row r="270" spans="1:11" x14ac:dyDescent="0.25">
      <c r="A270" s="54" t="s">
        <v>1181</v>
      </c>
      <c r="B270" s="8">
        <v>16</v>
      </c>
      <c r="C270" s="8" t="s">
        <v>913</v>
      </c>
      <c r="D270" s="8" t="s">
        <v>1187</v>
      </c>
      <c r="E270" s="8" t="str">
        <f ca="1">INDIRECT("'"&amp;$E$1&amp;"'"&amp;"!D"&amp;(K270))</f>
        <v>ECSPI1_MISO/UART3_CTS_B//I2C2_SCL///SAI7_RXD0/////GPIO5_IO08</v>
      </c>
      <c r="F270" s="8"/>
      <c r="G270" s="17" t="str">
        <f t="shared" ca="1" si="76"/>
        <v/>
      </c>
      <c r="I270" t="str">
        <f>MID(C270,2,1)</f>
        <v>2</v>
      </c>
      <c r="J270" t="str">
        <f>MID(C270,4,2)</f>
        <v>81</v>
      </c>
      <c r="K270">
        <f>(I270-1)*90+J270+1</f>
        <v>172</v>
      </c>
    </row>
    <row r="271" spans="1:11" ht="15.75" thickBot="1" x14ac:dyDescent="0.3">
      <c r="A271" s="56" t="s">
        <v>1181</v>
      </c>
      <c r="B271" s="18">
        <v>15</v>
      </c>
      <c r="C271" s="18" t="s">
        <v>1189</v>
      </c>
      <c r="D271" s="18" t="s">
        <v>1188</v>
      </c>
      <c r="E271" s="18" t="str">
        <f ca="1">INDIRECT("'"&amp;$E$1&amp;"'"&amp;"!D"&amp;(K271))</f>
        <v>GPIO1_IO07/ENET_MDIO///ISP_FLASH_TRIG_1/////SD1_WP//////EXT_CLK4</v>
      </c>
      <c r="F271" s="18"/>
      <c r="G271" s="19" t="str">
        <f t="shared" ca="1" si="76"/>
        <v/>
      </c>
      <c r="I271" t="str">
        <f>MID(C271,2,1)</f>
        <v>3</v>
      </c>
      <c r="J271" t="str">
        <f>MID(C271,4,2)</f>
        <v>54</v>
      </c>
      <c r="K271">
        <f>(I271-1)*90+J271+1</f>
        <v>235</v>
      </c>
    </row>
    <row r="272" spans="1:11" ht="15.75" thickBot="1" x14ac:dyDescent="0.3"/>
    <row r="273" spans="1:11" x14ac:dyDescent="0.25">
      <c r="A273" s="50" t="s">
        <v>1190</v>
      </c>
      <c r="B273" s="15"/>
      <c r="C273" s="15" t="s">
        <v>1001</v>
      </c>
      <c r="D273" s="15" t="s">
        <v>1194</v>
      </c>
      <c r="E273" s="15" t="str">
        <f ca="1">INDIRECT("'"&amp;$E$1&amp;"'"&amp;"!D"&amp;(K273))</f>
        <v>SAI1_RXD1///PDM_BIT1////ENET1_1588_EVENT1_OUT/////GPIO4_IO03</v>
      </c>
      <c r="F273" s="15" t="s">
        <v>1200</v>
      </c>
      <c r="G273" s="16" t="str">
        <f t="shared" ca="1" si="76"/>
        <v xml:space="preserve">IO level follows J2.41 NVCC_SAI1_SAI5;
While POR_B asserted + 50ms, low impedance drivers should be disabled! </v>
      </c>
      <c r="I273" t="str">
        <f>MID(C273,2,1)</f>
        <v>2</v>
      </c>
      <c r="J273" t="str">
        <f>MID(C273,4,2)</f>
        <v>59</v>
      </c>
      <c r="K273">
        <f>(I273-1)*90+J273+1</f>
        <v>150</v>
      </c>
    </row>
    <row r="274" spans="1:11" x14ac:dyDescent="0.25">
      <c r="A274" s="54" t="s">
        <v>1191</v>
      </c>
      <c r="B274" s="8"/>
      <c r="C274" s="8" t="s">
        <v>956</v>
      </c>
      <c r="D274" s="8" t="s">
        <v>1195</v>
      </c>
      <c r="E274" s="8" t="str">
        <f ca="1">INDIRECT("'"&amp;$E$1&amp;"'"&amp;"!D"&amp;(K274))</f>
        <v>SAI1_TXD2(BOOT_MODE0)////ENET1_RGMII_TD2/////GPIO4_IO14</v>
      </c>
      <c r="F274" s="8" t="s">
        <v>1200</v>
      </c>
      <c r="G274" s="17" t="str">
        <f t="shared" ca="1" si="76"/>
        <v xml:space="preserve">IO level follows J2.41 NVCC_SAI1_SAI5;
While POR_B asserted + 50ms, low impedance drivers should be disabled! 
Internal buffer connected to this pin drives BOOT_MODE0, latched with POR_B rise. 
This sets boot source. </v>
      </c>
      <c r="I274" t="str">
        <f>MID(C274,2,1)</f>
        <v>2</v>
      </c>
      <c r="J274" t="str">
        <f>MID(C274,4,2)</f>
        <v>78</v>
      </c>
      <c r="K274">
        <f>(I274-1)*90+J274+1</f>
        <v>169</v>
      </c>
    </row>
    <row r="275" spans="1:11" x14ac:dyDescent="0.25">
      <c r="A275" s="54" t="s">
        <v>1192</v>
      </c>
      <c r="B275" s="8"/>
      <c r="C275" s="8" t="s">
        <v>1198</v>
      </c>
      <c r="D275" s="8" t="s">
        <v>1196</v>
      </c>
      <c r="E275" s="8" t="str">
        <f ca="1">INDIRECT("'"&amp;$E$1&amp;"'"&amp;"!D"&amp;(K275))</f>
        <v>SAI1_RXD2///PDM_BIT2////ENET1_MDC/////GPIO4_IO04</v>
      </c>
      <c r="F275" s="8" t="s">
        <v>1200</v>
      </c>
      <c r="G275" s="17" t="str">
        <f t="shared" ca="1" si="76"/>
        <v xml:space="preserve">IO level follows J2.41 NVCC_SAI1_SAI5;
While POR_B asserted + 50ms, low impedance drivers should be disabled! </v>
      </c>
      <c r="I275" t="str">
        <f>MID(C275,2,1)</f>
        <v>2</v>
      </c>
      <c r="J275" t="str">
        <f>MID(C275,4,2)</f>
        <v>63</v>
      </c>
      <c r="K275">
        <f>(I275-1)*90+J275+1</f>
        <v>154</v>
      </c>
    </row>
    <row r="276" spans="1:11" ht="15.75" thickBot="1" x14ac:dyDescent="0.3">
      <c r="A276" s="56" t="s">
        <v>1193</v>
      </c>
      <c r="B276" s="18"/>
      <c r="C276" s="18" t="s">
        <v>1199</v>
      </c>
      <c r="D276" s="18" t="s">
        <v>1197</v>
      </c>
      <c r="E276" s="18" t="str">
        <f ca="1">INDIRECT("'"&amp;$E$1&amp;"'"&amp;"!D"&amp;(K276))</f>
        <v>SAI1_TXD5/SAI6_RXD0//SAI6_TXD0////ENET1_RGMII_TXC/////GPIO4_IO17</v>
      </c>
      <c r="F276" s="18" t="s">
        <v>1200</v>
      </c>
      <c r="G276" s="19" t="str">
        <f t="shared" ca="1" si="76"/>
        <v xml:space="preserve">IO level follows J2.41 NVCC_SAI1_SAI5;
While POR_B asserted + 50ms, low impedance drivers should be disabled! </v>
      </c>
      <c r="I276" t="str">
        <f>MID(C276,2,1)</f>
        <v>2</v>
      </c>
      <c r="J276" t="str">
        <f>MID(C276,4,2)</f>
        <v>71</v>
      </c>
      <c r="K276">
        <f>(I276-1)*90+J276+1</f>
        <v>162</v>
      </c>
    </row>
    <row r="277" spans="1:11" ht="15.75" thickBot="1" x14ac:dyDescent="0.3"/>
    <row r="278" spans="1:11" x14ac:dyDescent="0.25">
      <c r="A278" s="66" t="s">
        <v>1201</v>
      </c>
      <c r="B278" s="15"/>
      <c r="C278" s="15" t="s">
        <v>1202</v>
      </c>
      <c r="D278" s="15" t="s">
        <v>26</v>
      </c>
      <c r="E278" s="15" t="str">
        <f ca="1">INDIRECT("'"&amp;$E$1&amp;"'"&amp;"!D"&amp;(K278))</f>
        <v>ONOFF_1V8</v>
      </c>
      <c r="F278" s="15" t="s">
        <v>1211</v>
      </c>
      <c r="G278" s="16" t="str">
        <f t="shared" ca="1" si="76"/>
        <v xml:space="preserve">Only input (runs on SNVS domain) to wake from "poweroff" </v>
      </c>
      <c r="I278" t="str">
        <f>MID(C278,2,1)</f>
        <v>1</v>
      </c>
      <c r="J278" t="str">
        <f>MID(C278,4,2)</f>
        <v>20</v>
      </c>
      <c r="K278">
        <f>(I278-1)*90+J278+1</f>
        <v>21</v>
      </c>
    </row>
    <row r="279" spans="1:11" x14ac:dyDescent="0.25">
      <c r="A279" s="67" t="s">
        <v>1203</v>
      </c>
      <c r="B279" s="8"/>
      <c r="C279" s="8" t="s">
        <v>1212</v>
      </c>
      <c r="D279" s="8" t="s">
        <v>1207</v>
      </c>
      <c r="E279" s="8" t="str">
        <f ca="1">INDIRECT("'"&amp;$E$1&amp;"'"&amp;"!D"&amp;(K279))</f>
        <v>SAI1_RXD4/SAI6_TXC//SAI6_RXC////ENET1_RGMII_RD0/////GPIO4_IO06</v>
      </c>
      <c r="F279" s="8" t="s">
        <v>1211</v>
      </c>
      <c r="G279" s="17" t="str">
        <f t="shared" ca="1" si="76"/>
        <v xml:space="preserve">IO level follows J2.41 NVCC_SAI1_SAI5;
While POR_B asserted + 50ms, low impedance drivers should be disabled! </v>
      </c>
      <c r="I279" t="str">
        <f>MID(C279,2,1)</f>
        <v>2</v>
      </c>
      <c r="J279" t="str">
        <f>MID(C279,4,2)</f>
        <v>65</v>
      </c>
      <c r="K279">
        <f>(I279-1)*90+J279+1</f>
        <v>156</v>
      </c>
    </row>
    <row r="280" spans="1:11" x14ac:dyDescent="0.25">
      <c r="A280" s="67" t="s">
        <v>1204</v>
      </c>
      <c r="B280" s="8"/>
      <c r="C280" s="8" t="s">
        <v>1213</v>
      </c>
      <c r="D280" s="8" t="s">
        <v>1208</v>
      </c>
      <c r="E280" s="8" t="str">
        <f ca="1">INDIRECT("'"&amp;$E$1&amp;"'"&amp;"!D"&amp;(K280))</f>
        <v>SAI1_TXD3////ENET1_RGMII_TD3/////GPIO4_IO15</v>
      </c>
      <c r="F280" s="8" t="s">
        <v>1211</v>
      </c>
      <c r="G280" s="17" t="str">
        <f t="shared" ca="1" si="76"/>
        <v xml:space="preserve">IO level follows J2.41 NVCC_SAI1_SAI5;
While POR_B asserted + 50ms, low impedance drivers should be disabled! </v>
      </c>
      <c r="I280" t="str">
        <f>MID(C280,2,1)</f>
        <v>2</v>
      </c>
      <c r="J280" t="str">
        <f>MID(C280,4,2)</f>
        <v>73</v>
      </c>
      <c r="K280">
        <f>(I280-1)*90+J280+1</f>
        <v>164</v>
      </c>
    </row>
    <row r="281" spans="1:11" x14ac:dyDescent="0.25">
      <c r="A281" s="67" t="s">
        <v>1205</v>
      </c>
      <c r="B281" s="8"/>
      <c r="C281" s="8" t="s">
        <v>1214</v>
      </c>
      <c r="D281" s="8" t="s">
        <v>1209</v>
      </c>
      <c r="E281" s="8" t="str">
        <f ca="1">INDIRECT("'"&amp;$E$1&amp;"'"&amp;"!D"&amp;(K281))</f>
        <v>SAI1_TXD6/SAI6_RXFS//SAI6_TXFS////ENET1_RX_ER/////GPIO4_IO18</v>
      </c>
      <c r="F281" s="8" t="s">
        <v>1211</v>
      </c>
      <c r="G281" s="17" t="str">
        <f t="shared" ca="1" si="76"/>
        <v xml:space="preserve">IO level follows J2.41 NVCC_SAI1_SAI5;
While POR_B asserted + 50ms, low impedance drivers should be disabled! </v>
      </c>
      <c r="I281" t="str">
        <f>MID(C281,2,1)</f>
        <v>2</v>
      </c>
      <c r="J281" t="str">
        <f>MID(C281,4,2)</f>
        <v>80</v>
      </c>
      <c r="K281">
        <f>(I281-1)*90+J281+1</f>
        <v>171</v>
      </c>
    </row>
    <row r="282" spans="1:11" ht="15.75" thickBot="1" x14ac:dyDescent="0.3">
      <c r="A282" s="68" t="s">
        <v>1206</v>
      </c>
      <c r="B282" s="18"/>
      <c r="C282" s="18" t="s">
        <v>1215</v>
      </c>
      <c r="D282" s="18" t="s">
        <v>1210</v>
      </c>
      <c r="E282" s="18" t="str">
        <f ca="1">INDIRECT("'"&amp;$E$1&amp;"'"&amp;"!D"&amp;(K282))</f>
        <v>SAI1_TXD1////ENET1_RGMII_TD1/////GPIO4_IO13</v>
      </c>
      <c r="F282" s="18"/>
      <c r="G282" s="19" t="str">
        <f t="shared" ca="1" si="76"/>
        <v xml:space="preserve">IO level follows J2.41 NVCC_SAI1_SAI5;
While POR_B asserted + 50ms, low impedance drivers should be disabled! </v>
      </c>
      <c r="I282" t="str">
        <f>MID(C282,2,1)</f>
        <v>2</v>
      </c>
      <c r="J282" t="str">
        <f>MID(C282,4,2)</f>
        <v>67</v>
      </c>
      <c r="K282">
        <f>(I282-1)*90+J282+1</f>
        <v>158</v>
      </c>
    </row>
    <row r="283" spans="1:11" ht="15.75" thickBot="1" x14ac:dyDescent="0.3"/>
    <row r="284" spans="1:11" x14ac:dyDescent="0.25">
      <c r="A284" s="50" t="s">
        <v>847</v>
      </c>
      <c r="B284" s="15">
        <v>2</v>
      </c>
      <c r="C284" s="15" t="s">
        <v>1218</v>
      </c>
      <c r="D284" s="15" t="s">
        <v>86</v>
      </c>
      <c r="E284" s="15" t="str">
        <f t="shared" ref="E284:E289" ca="1" si="77">INDIRECT("'"&amp;$E$1&amp;"'"&amp;"!D"&amp;(K284))</f>
        <v>JTAG_TMS</v>
      </c>
      <c r="F284" s="15"/>
      <c r="G284" s="16" t="str">
        <f t="shared" ca="1" si="76"/>
        <v/>
      </c>
      <c r="I284" t="str">
        <f t="shared" ref="I284:I289" si="78">MID(C284,2,1)</f>
        <v>2</v>
      </c>
      <c r="J284" t="str">
        <f t="shared" ref="J284:J289" si="79">MID(C284,4,2)</f>
        <v>3</v>
      </c>
      <c r="K284">
        <f t="shared" ref="K284:K289" si="80">(I284-1)*90+J284+1</f>
        <v>94</v>
      </c>
    </row>
    <row r="285" spans="1:11" x14ac:dyDescent="0.25">
      <c r="A285" s="54" t="s">
        <v>847</v>
      </c>
      <c r="B285" s="8">
        <v>4</v>
      </c>
      <c r="C285" s="8" t="s">
        <v>863</v>
      </c>
      <c r="D285" s="8" t="s">
        <v>84</v>
      </c>
      <c r="E285" s="8" t="str">
        <f t="shared" ca="1" si="77"/>
        <v>JTAG_TCK</v>
      </c>
      <c r="F285" s="8" t="s">
        <v>1217</v>
      </c>
      <c r="G285" s="17" t="str">
        <f t="shared" ca="1" si="76"/>
        <v>Add external 10K pull down;</v>
      </c>
      <c r="I285" t="str">
        <f t="shared" si="78"/>
        <v>2</v>
      </c>
      <c r="J285" t="str">
        <f t="shared" si="79"/>
        <v>1</v>
      </c>
      <c r="K285">
        <f t="shared" si="80"/>
        <v>92</v>
      </c>
    </row>
    <row r="286" spans="1:11" x14ac:dyDescent="0.25">
      <c r="A286" s="54" t="s">
        <v>847</v>
      </c>
      <c r="B286" s="8">
        <v>6</v>
      </c>
      <c r="C286" s="8" t="s">
        <v>1219</v>
      </c>
      <c r="D286" s="8" t="s">
        <v>92</v>
      </c>
      <c r="E286" s="8" t="str">
        <f t="shared" ca="1" si="77"/>
        <v>JTAG_TDO</v>
      </c>
      <c r="F286" s="8"/>
      <c r="G286" s="17" t="str">
        <f t="shared" ca="1" si="76"/>
        <v/>
      </c>
      <c r="I286" t="str">
        <f t="shared" si="78"/>
        <v>2</v>
      </c>
      <c r="J286" t="str">
        <f t="shared" si="79"/>
        <v>9</v>
      </c>
      <c r="K286">
        <f t="shared" si="80"/>
        <v>100</v>
      </c>
    </row>
    <row r="287" spans="1:11" x14ac:dyDescent="0.25">
      <c r="A287" s="54" t="s">
        <v>847</v>
      </c>
      <c r="B287" s="8">
        <v>8</v>
      </c>
      <c r="C287" s="8" t="s">
        <v>1220</v>
      </c>
      <c r="D287" s="8" t="s">
        <v>90</v>
      </c>
      <c r="E287" s="8" t="str">
        <f t="shared" ca="1" si="77"/>
        <v>JTAG_TDI</v>
      </c>
      <c r="F287" s="8"/>
      <c r="G287" s="17" t="str">
        <f t="shared" ca="1" si="76"/>
        <v/>
      </c>
      <c r="I287" t="str">
        <f t="shared" si="78"/>
        <v>2</v>
      </c>
      <c r="J287" t="str">
        <f t="shared" si="79"/>
        <v>7</v>
      </c>
      <c r="K287">
        <f t="shared" si="80"/>
        <v>98</v>
      </c>
    </row>
    <row r="288" spans="1:11" x14ac:dyDescent="0.25">
      <c r="A288" s="54" t="s">
        <v>847</v>
      </c>
      <c r="B288" s="8">
        <v>9</v>
      </c>
      <c r="C288" s="8" t="s">
        <v>1221</v>
      </c>
      <c r="D288" s="8" t="s">
        <v>1216</v>
      </c>
      <c r="E288" s="8" t="str">
        <f t="shared" ca="1" si="77"/>
        <v>JTAG_MODE</v>
      </c>
      <c r="F288" s="8"/>
      <c r="G288" s="17" t="str">
        <f t="shared" ca="1" si="76"/>
        <v>10K DART internal Pull down included;
Exposed for BDSL.</v>
      </c>
      <c r="I288" t="str">
        <f t="shared" si="78"/>
        <v>2</v>
      </c>
      <c r="J288" t="str">
        <f t="shared" si="79"/>
        <v>5</v>
      </c>
      <c r="K288">
        <f t="shared" si="80"/>
        <v>96</v>
      </c>
    </row>
    <row r="289" spans="1:11" ht="15.75" thickBot="1" x14ac:dyDescent="0.3">
      <c r="A289" s="56" t="s">
        <v>847</v>
      </c>
      <c r="B289" s="18">
        <v>10</v>
      </c>
      <c r="C289" s="18" t="s">
        <v>910</v>
      </c>
      <c r="D289" s="18" t="s">
        <v>29</v>
      </c>
      <c r="E289" s="18" t="str">
        <f t="shared" ca="1" si="77"/>
        <v>POR_B_1V8</v>
      </c>
      <c r="F289" s="18"/>
      <c r="G289" s="19" t="str">
        <f t="shared" ca="1" si="76"/>
        <v>Pull low to hold SOC in reset state
Pulse low for Warm reboot.</v>
      </c>
      <c r="I289" t="str">
        <f t="shared" si="78"/>
        <v>1</v>
      </c>
      <c r="J289" t="str">
        <f t="shared" si="79"/>
        <v>24</v>
      </c>
      <c r="K289">
        <f t="shared" si="80"/>
        <v>25</v>
      </c>
    </row>
  </sheetData>
  <sheetProtection algorithmName="SHA-512" hashValue="S4MYg6tHebaETvTVO8kWmLvaCcB7Qg0ymStLwT/aF+WWFrOtqrvK+OjayW9kU2wt82XbAjHkwVMGwmiBS+Xp/A==" saltValue="wHyf3WQfG3s1beabF2m7yg==" spinCount="100000" sheet="1" objects="1" scenarios="1"/>
  <pageMargins left="0.7" right="0.7" top="0.75" bottom="0.75" header="0.3" footer="0.3"/>
  <pageSetup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" operator="containsText" id="{5923CAE1-D8F0-44E0-8022-F862D3509469}">
            <xm:f>NOT(ISERROR(SEARCH($B$1,E1)))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14:cfRule type="containsText" priority="2" operator="containsText" id="{9C37CE8F-9DB6-4523-88B0-E1B673CCAE51}">
            <xm:f>NOT(ISERROR(SEARCH($C$1,E1)))</xm:f>
            <xm:f>$C$1</xm:f>
            <x14:dxf>
              <font>
                <color rgb="FF006100"/>
              </font>
              <fill>
                <patternFill>
                  <bgColor rgb="FFC6EFCE"/>
                </patternFill>
              </fill>
            </x14:dxf>
          </x14:cfRule>
          <xm:sqref>E1:E1048576</xm:sqref>
        </x14:conditionalFormatting>
        <x14:conditionalFormatting xmlns:xm="http://schemas.microsoft.com/office/excel/2006/main">
          <x14:cfRule type="containsText" priority="3" operator="containsText" id="{2FBB29F7-20B1-43F0-ADB5-7496BD0477EF}">
            <xm:f>NOT(ISERROR(SEARCH($B$1,F1)))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F1:G1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300-000000000000}">
          <x14:formula1>
            <xm:f>'DART Delta'!$B$40:$B$42</xm:f>
          </x14:formula1>
          <xm:sqref>E1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N328"/>
  <sheetViews>
    <sheetView zoomScale="55" zoomScaleNormal="55" workbookViewId="0">
      <pane ySplit="1" topLeftCell="A2" activePane="bottomLeft" state="frozen"/>
      <selection pane="bottomLeft" activeCell="E1" sqref="E1"/>
    </sheetView>
  </sheetViews>
  <sheetFormatPr defaultRowHeight="15" x14ac:dyDescent="0.25"/>
  <cols>
    <col min="1" max="1" width="16.85546875" style="62" customWidth="1"/>
    <col min="2" max="2" width="6.140625" style="1" bestFit="1" customWidth="1"/>
    <col min="3" max="3" width="12.140625" style="1" bestFit="1" customWidth="1"/>
    <col min="4" max="4" width="26.85546875" bestFit="1" customWidth="1"/>
    <col min="5" max="5" width="138.85546875" bestFit="1" customWidth="1"/>
    <col min="6" max="6" width="53" bestFit="1" customWidth="1"/>
    <col min="7" max="7" width="157.28515625" bestFit="1" customWidth="1"/>
    <col min="9" max="9" width="6.28515625" hidden="1" customWidth="1"/>
    <col min="10" max="10" width="4.28515625" hidden="1" customWidth="1"/>
    <col min="11" max="11" width="10" hidden="1" customWidth="1"/>
    <col min="12" max="12" width="19.42578125" bestFit="1" customWidth="1"/>
    <col min="13" max="14" width="0" hidden="1" customWidth="1"/>
  </cols>
  <sheetData>
    <row r="1" spans="1:14" ht="36" customHeight="1" thickBot="1" x14ac:dyDescent="0.55000000000000004">
      <c r="B1" s="43" t="s">
        <v>1233</v>
      </c>
      <c r="C1" s="44" t="s">
        <v>1232</v>
      </c>
      <c r="D1" t="s">
        <v>784</v>
      </c>
      <c r="E1" s="77" t="s">
        <v>795</v>
      </c>
      <c r="F1" s="48" t="s">
        <v>871</v>
      </c>
      <c r="G1" s="49" t="s">
        <v>829</v>
      </c>
      <c r="L1" s="78" t="s">
        <v>1333</v>
      </c>
    </row>
    <row r="2" spans="1:14" ht="38.25" thickBot="1" x14ac:dyDescent="0.35">
      <c r="A2" s="69" t="s">
        <v>1235</v>
      </c>
      <c r="B2" s="46" t="s">
        <v>785</v>
      </c>
      <c r="C2" s="46" t="s">
        <v>786</v>
      </c>
      <c r="D2" s="47" t="s">
        <v>870</v>
      </c>
      <c r="E2" s="47" t="s">
        <v>787</v>
      </c>
      <c r="F2" s="48"/>
      <c r="G2" s="49"/>
    </row>
    <row r="3" spans="1:14" ht="15.75" thickBot="1" x14ac:dyDescent="0.3">
      <c r="I3" t="s">
        <v>867</v>
      </c>
      <c r="J3" t="s">
        <v>868</v>
      </c>
      <c r="K3" t="s">
        <v>726</v>
      </c>
    </row>
    <row r="4" spans="1:14" x14ac:dyDescent="0.25">
      <c r="A4" s="50" t="s">
        <v>834</v>
      </c>
      <c r="B4" s="51">
        <v>1</v>
      </c>
      <c r="C4" s="51" t="s">
        <v>848</v>
      </c>
      <c r="D4" s="15" t="s">
        <v>830</v>
      </c>
      <c r="E4" s="52" t="str">
        <f ca="1">INDIRECT("'"&amp;$E$1&amp;"'"&amp;"!D"&amp;(K4))</f>
        <v>ECSPI2_MOSI/~UART4_TXD//I2C3_SDA///SAI7_TXD0/////GPIO5_IO11</v>
      </c>
      <c r="F4" s="53" t="s">
        <v>1222</v>
      </c>
      <c r="G4" s="53" t="str">
        <f t="shared" ref="G4:G69" ca="1" si="0">IF(INDIRECT("'"&amp;$E$1&amp;"'"&amp;"!H"&amp;(K4))=0,"",INDIRECT("'"&amp;$E$1&amp;"'"&amp;"!H"&amp;(K4)))</f>
        <v>Used on DART for BT communication; If BT not required internal 
buffer can be disabled and pin function released to customer usage;</v>
      </c>
      <c r="I4" t="str">
        <f>MID(C4,2,1)</f>
        <v>2</v>
      </c>
      <c r="J4" t="str">
        <f>MID(C4,4,2)</f>
        <v>20</v>
      </c>
      <c r="K4">
        <f>(I4-1)*90+J4+1</f>
        <v>111</v>
      </c>
      <c r="L4" t="str">
        <f ca="1">IFERROR(MID(E4,M4,IFERROR(N4,LEN(E4)+1)-M4),"")</f>
        <v>GPIO5_IO11</v>
      </c>
      <c r="M4">
        <f ca="1">SEARCH($L$1,E4,1)</f>
        <v>50</v>
      </c>
      <c r="N4" t="e">
        <f ca="1">SEARCH("/",E4,M4)</f>
        <v>#VALUE!</v>
      </c>
    </row>
    <row r="5" spans="1:14" x14ac:dyDescent="0.25">
      <c r="A5" s="54" t="s">
        <v>834</v>
      </c>
      <c r="B5" s="20">
        <v>3</v>
      </c>
      <c r="C5" s="20" t="s">
        <v>849</v>
      </c>
      <c r="D5" s="8" t="s">
        <v>831</v>
      </c>
      <c r="E5" s="7" t="str">
        <f t="shared" ref="E5:E44" ca="1" si="1">INDIRECT("'"&amp;$E$1&amp;"'"&amp;"!D"&amp;(K5))</f>
        <v>ECSPI2_MISO/~UART4_CTS_B//I2C4_SCL///SAI7_MCLK////CLKO1/////GPIO5_IO12</v>
      </c>
      <c r="F5" s="55" t="s">
        <v>1222</v>
      </c>
      <c r="G5" s="55" t="str">
        <f t="shared" ca="1" si="0"/>
        <v>Used on DART for BT communication; If BT not required internal 
buffer can be disabled and pin function released to customer usage;</v>
      </c>
      <c r="I5" t="str">
        <f t="shared" ref="I5:I27" si="2">MID(C5,2,1)</f>
        <v>2</v>
      </c>
      <c r="J5" t="str">
        <f t="shared" ref="J5:J27" si="3">MID(C5,4,2)</f>
        <v>22</v>
      </c>
      <c r="K5">
        <f t="shared" ref="K5:K17" si="4">(I5-1)*90+J5+1</f>
        <v>113</v>
      </c>
      <c r="L5" t="str">
        <f t="shared" ref="L5:L17" ca="1" si="5">IFERROR(MID(E5,M5,IFERROR(N5,LEN(E5)+1)-M5),"")</f>
        <v>GPIO5_IO12</v>
      </c>
      <c r="M5">
        <f t="shared" ref="M5:M17" ca="1" si="6">SEARCH($L$1,E5,1)</f>
        <v>61</v>
      </c>
      <c r="N5" t="e">
        <f t="shared" ref="N5:N17" ca="1" si="7">SEARCH("/",E5,M5)</f>
        <v>#VALUE!</v>
      </c>
    </row>
    <row r="6" spans="1:14" x14ac:dyDescent="0.25">
      <c r="A6" s="54" t="s">
        <v>834</v>
      </c>
      <c r="B6" s="20">
        <v>4</v>
      </c>
      <c r="C6" s="20" t="s">
        <v>856</v>
      </c>
      <c r="D6" s="8" t="s">
        <v>309</v>
      </c>
      <c r="E6" s="7" t="str">
        <f t="shared" ca="1" si="1"/>
        <v>UART2_TXD/ECSPI3_SS0///GPT1_COMPARE2/////GPIO5_IO25</v>
      </c>
      <c r="F6" s="55"/>
      <c r="G6" s="55" t="str">
        <f ca="1">IF(INDIRECT("'"&amp;$E$1&amp;"'"&amp;"!H"&amp;(K6))=0,"",INDIRECT("'"&amp;$E$1&amp;"'"&amp;"!H"&amp;(K6)))</f>
        <v/>
      </c>
      <c r="I6" t="str">
        <f t="shared" si="2"/>
        <v>2</v>
      </c>
      <c r="J6" t="str">
        <f t="shared" si="3"/>
        <v>86</v>
      </c>
      <c r="K6">
        <f t="shared" si="4"/>
        <v>177</v>
      </c>
      <c r="L6" t="str">
        <f t="shared" ca="1" si="5"/>
        <v>GPIO5_IO25</v>
      </c>
      <c r="M6">
        <f t="shared" ca="1" si="6"/>
        <v>42</v>
      </c>
      <c r="N6" t="e">
        <f t="shared" ca="1" si="7"/>
        <v>#VALUE!</v>
      </c>
    </row>
    <row r="7" spans="1:14" x14ac:dyDescent="0.25">
      <c r="A7" s="54" t="s">
        <v>834</v>
      </c>
      <c r="B7" s="20">
        <v>5</v>
      </c>
      <c r="C7" s="20" t="s">
        <v>869</v>
      </c>
      <c r="D7" s="8" t="s">
        <v>832</v>
      </c>
      <c r="E7" s="7" t="str">
        <f t="shared" ca="1" si="1"/>
        <v>ECSPI2_SCLK/~UART4_RXD//I2C3_SCL///SAI7_TXC/////GPIO5_IO10</v>
      </c>
      <c r="F7" s="55" t="s">
        <v>1222</v>
      </c>
      <c r="G7" s="55" t="str">
        <f t="shared" ref="G7:G17" ca="1" si="8">IF(INDIRECT("'"&amp;$E$1&amp;"'"&amp;"!H"&amp;(K7))=0,"",INDIRECT("'"&amp;$E$1&amp;"'"&amp;"!H"&amp;(K7)))</f>
        <v>Used on DART for BT communication; If BT not required internal 
buffer can be disabled and pin function released to customer usage;</v>
      </c>
      <c r="I7" t="str">
        <f t="shared" si="2"/>
        <v>2</v>
      </c>
      <c r="J7" t="str">
        <f t="shared" si="3"/>
        <v>24</v>
      </c>
      <c r="K7">
        <f t="shared" si="4"/>
        <v>115</v>
      </c>
      <c r="L7" t="str">
        <f t="shared" ca="1" si="5"/>
        <v>GPIO5_IO10</v>
      </c>
      <c r="M7">
        <f t="shared" ca="1" si="6"/>
        <v>49</v>
      </c>
      <c r="N7" t="e">
        <f t="shared" ca="1" si="7"/>
        <v>#VALUE!</v>
      </c>
    </row>
    <row r="8" spans="1:14" x14ac:dyDescent="0.25">
      <c r="A8" s="54" t="s">
        <v>834</v>
      </c>
      <c r="B8" s="20">
        <v>6</v>
      </c>
      <c r="C8" s="20" t="s">
        <v>857</v>
      </c>
      <c r="D8" s="8" t="s">
        <v>308</v>
      </c>
      <c r="E8" s="7" t="str">
        <f t="shared" ca="1" si="1"/>
        <v>UART2_RXD/ECSPI3_MISO///GPT1_COMPARE3/////GPIO5_IO24</v>
      </c>
      <c r="F8" s="55"/>
      <c r="G8" s="55" t="str">
        <f t="shared" ca="1" si="8"/>
        <v/>
      </c>
      <c r="I8" t="str">
        <f t="shared" si="2"/>
        <v>2</v>
      </c>
      <c r="J8" t="str">
        <f t="shared" si="3"/>
        <v>85</v>
      </c>
      <c r="K8">
        <f t="shared" si="4"/>
        <v>176</v>
      </c>
      <c r="L8" t="str">
        <f t="shared" ca="1" si="5"/>
        <v>GPIO5_IO24</v>
      </c>
      <c r="M8">
        <f t="shared" ca="1" si="6"/>
        <v>43</v>
      </c>
      <c r="N8" t="e">
        <f t="shared" ca="1" si="7"/>
        <v>#VALUE!</v>
      </c>
    </row>
    <row r="9" spans="1:14" x14ac:dyDescent="0.25">
      <c r="A9" s="54" t="s">
        <v>834</v>
      </c>
      <c r="B9" s="20">
        <v>7</v>
      </c>
      <c r="C9" s="20" t="s">
        <v>851</v>
      </c>
      <c r="D9" s="8" t="s">
        <v>833</v>
      </c>
      <c r="E9" s="7" t="str">
        <f t="shared" ca="1" si="1"/>
        <v>ECSPI2_SS0/~UART4_RTS_B//I2C4_SDA////CLKO2/////GPIO5_IO13</v>
      </c>
      <c r="F9" s="55" t="s">
        <v>1222</v>
      </c>
      <c r="G9" s="55" t="str">
        <f t="shared" ca="1" si="8"/>
        <v>Used on DART for BT communication; If BT not required internal 
buffer can be disabled and pin function released to customer usage;</v>
      </c>
      <c r="I9" t="str">
        <f t="shared" si="2"/>
        <v>2</v>
      </c>
      <c r="J9" t="str">
        <f t="shared" si="3"/>
        <v>26</v>
      </c>
      <c r="K9">
        <f t="shared" si="4"/>
        <v>117</v>
      </c>
      <c r="L9" t="str">
        <f t="shared" ca="1" si="5"/>
        <v>GPIO5_IO13</v>
      </c>
      <c r="M9">
        <f t="shared" ca="1" si="6"/>
        <v>48</v>
      </c>
      <c r="N9" t="e">
        <f t="shared" ca="1" si="7"/>
        <v>#VALUE!</v>
      </c>
    </row>
    <row r="10" spans="1:14" x14ac:dyDescent="0.25">
      <c r="A10" s="54" t="s">
        <v>834</v>
      </c>
      <c r="B10" s="20">
        <v>11</v>
      </c>
      <c r="C10" s="20" t="s">
        <v>852</v>
      </c>
      <c r="D10" s="8" t="s">
        <v>310</v>
      </c>
      <c r="E10" s="7" t="str">
        <f t="shared" ca="1" si="1"/>
        <v>UART3_RXD/UART1_CTS_B//SD3_RESET_B///GPT1_CAPTURE2////FLEXCAN2_TX/////GPIO5_IO26</v>
      </c>
      <c r="F10" s="55"/>
      <c r="G10" s="55" t="str">
        <f t="shared" ca="1" si="8"/>
        <v/>
      </c>
      <c r="I10" t="str">
        <f t="shared" si="2"/>
        <v>2</v>
      </c>
      <c r="J10" t="str">
        <f t="shared" si="3"/>
        <v>87</v>
      </c>
      <c r="K10">
        <f t="shared" si="4"/>
        <v>178</v>
      </c>
      <c r="L10" t="str">
        <f t="shared" ca="1" si="5"/>
        <v>GPIO5_IO26</v>
      </c>
      <c r="M10">
        <f t="shared" ca="1" si="6"/>
        <v>71</v>
      </c>
      <c r="N10" t="e">
        <f t="shared" ca="1" si="7"/>
        <v>#VALUE!</v>
      </c>
    </row>
    <row r="11" spans="1:14" x14ac:dyDescent="0.25">
      <c r="A11" s="54" t="s">
        <v>834</v>
      </c>
      <c r="B11" s="20">
        <v>13</v>
      </c>
      <c r="C11" s="20" t="s">
        <v>853</v>
      </c>
      <c r="D11" s="8" t="s">
        <v>312</v>
      </c>
      <c r="E11" s="7" t="str">
        <f t="shared" ca="1" si="1"/>
        <v>UART3_TXD/UART1_RTS_B//SD3_VSELECT///GPT1_CLK////FLEXCAN2_RX/////GPIO5_IO27</v>
      </c>
      <c r="F11" s="55"/>
      <c r="G11" s="55" t="str">
        <f t="shared" ca="1" si="8"/>
        <v/>
      </c>
      <c r="I11" t="str">
        <f t="shared" si="2"/>
        <v>2</v>
      </c>
      <c r="J11" t="str">
        <f t="shared" si="3"/>
        <v>89</v>
      </c>
      <c r="K11">
        <f t="shared" si="4"/>
        <v>180</v>
      </c>
      <c r="L11" t="str">
        <f t="shared" ca="1" si="5"/>
        <v>GPIO5_IO27</v>
      </c>
      <c r="M11">
        <f t="shared" ca="1" si="6"/>
        <v>66</v>
      </c>
      <c r="N11" t="e">
        <f t="shared" ca="1" si="7"/>
        <v>#VALUE!</v>
      </c>
    </row>
    <row r="12" spans="1:14" x14ac:dyDescent="0.25">
      <c r="A12" s="54" t="s">
        <v>834</v>
      </c>
      <c r="B12" s="20">
        <v>14</v>
      </c>
      <c r="C12" s="20" t="s">
        <v>858</v>
      </c>
      <c r="D12" s="8" t="s">
        <v>220</v>
      </c>
      <c r="E12" s="7" t="str">
        <f t="shared" ca="1" si="1"/>
        <v>ENET_MDIO//SAI6_TXFS///PDM_BIT3/////GPIO1_IO17//////SD3_DATA5</v>
      </c>
      <c r="F12" s="55"/>
      <c r="G12" s="55" t="str">
        <f t="shared" ca="1" si="8"/>
        <v>Runs @ 3.3V  level via TXS0102YZPR level translator</v>
      </c>
      <c r="I12" t="str">
        <f t="shared" si="2"/>
        <v>1</v>
      </c>
      <c r="J12" t="str">
        <f t="shared" si="3"/>
        <v>11</v>
      </c>
      <c r="K12">
        <f t="shared" si="4"/>
        <v>12</v>
      </c>
      <c r="L12" t="str">
        <f t="shared" ca="1" si="5"/>
        <v>GPIO1_IO17</v>
      </c>
      <c r="M12">
        <f t="shared" ca="1" si="6"/>
        <v>37</v>
      </c>
      <c r="N12">
        <f t="shared" ca="1" si="7"/>
        <v>47</v>
      </c>
    </row>
    <row r="13" spans="1:14" x14ac:dyDescent="0.25">
      <c r="A13" s="54" t="s">
        <v>834</v>
      </c>
      <c r="B13" s="20">
        <v>16</v>
      </c>
      <c r="C13" s="20" t="s">
        <v>859</v>
      </c>
      <c r="D13" s="8" t="s">
        <v>222</v>
      </c>
      <c r="E13" s="7" t="str">
        <f t="shared" ca="1" si="1"/>
        <v>ENET_MDC//SAI6_TXD0/////GPIO1_IO16//////SD3_STROBE</v>
      </c>
      <c r="F13" s="55"/>
      <c r="G13" s="55" t="str">
        <f t="shared" ca="1" si="8"/>
        <v>Runs @ 3.3V  level via TXS0102YZPR level translator</v>
      </c>
      <c r="I13" t="str">
        <f t="shared" si="2"/>
        <v>1</v>
      </c>
      <c r="J13" t="str">
        <f t="shared" si="3"/>
        <v>13</v>
      </c>
      <c r="K13">
        <f t="shared" si="4"/>
        <v>14</v>
      </c>
      <c r="L13" t="str">
        <f t="shared" ca="1" si="5"/>
        <v>GPIO1_IO16</v>
      </c>
      <c r="M13">
        <f t="shared" ca="1" si="6"/>
        <v>25</v>
      </c>
      <c r="N13">
        <f t="shared" ca="1" si="7"/>
        <v>35</v>
      </c>
    </row>
    <row r="14" spans="1:14" x14ac:dyDescent="0.25">
      <c r="A14" s="54" t="s">
        <v>834</v>
      </c>
      <c r="B14" s="20">
        <v>17</v>
      </c>
      <c r="C14" s="20" t="s">
        <v>854</v>
      </c>
      <c r="D14" s="8" t="s">
        <v>225</v>
      </c>
      <c r="E14" s="7" t="str">
        <f t="shared" ca="1" si="1"/>
        <v>I2C4_SCL/PWM2_OUT//PCIE1_CLKREQ_B///ECSPI2_MISO/////GPIO5_IO20</v>
      </c>
      <c r="F14" s="55"/>
      <c r="G14" s="55" t="str">
        <f t="shared" ca="1" si="8"/>
        <v/>
      </c>
      <c r="I14" t="str">
        <f t="shared" si="2"/>
        <v>1</v>
      </c>
      <c r="J14" t="str">
        <f t="shared" si="3"/>
        <v>17</v>
      </c>
      <c r="K14">
        <f t="shared" si="4"/>
        <v>18</v>
      </c>
      <c r="L14" t="str">
        <f t="shared" ca="1" si="5"/>
        <v>GPIO5_IO20</v>
      </c>
      <c r="M14">
        <f t="shared" ca="1" si="6"/>
        <v>53</v>
      </c>
      <c r="N14" t="e">
        <f t="shared" ca="1" si="7"/>
        <v>#VALUE!</v>
      </c>
    </row>
    <row r="15" spans="1:14" x14ac:dyDescent="0.25">
      <c r="A15" s="54" t="s">
        <v>834</v>
      </c>
      <c r="B15" s="20">
        <v>18</v>
      </c>
      <c r="C15" s="20" t="s">
        <v>860</v>
      </c>
      <c r="D15" s="8" t="s">
        <v>343</v>
      </c>
      <c r="E15" s="7" t="str">
        <f t="shared" ca="1" si="1"/>
        <v>I2C3_SCL/PWM4_OUT//GPT2_CLK///ECSPI2_SCLK/////GPIO5_IO18</v>
      </c>
      <c r="F15" s="55"/>
      <c r="G15" s="55" t="str">
        <f ca="1">IF(INDIRECT("'"&amp;$E$1&amp;"'"&amp;"!H"&amp;(K15))=0,"",INDIRECT("'"&amp;$E$1&amp;"'"&amp;"!H"&amp;(K15)))</f>
        <v>Pin has 4.99K pull up on DART</v>
      </c>
      <c r="I15" t="str">
        <f t="shared" si="2"/>
        <v>3</v>
      </c>
      <c r="J15" t="str">
        <f t="shared" si="3"/>
        <v>46</v>
      </c>
      <c r="K15">
        <f t="shared" si="4"/>
        <v>227</v>
      </c>
      <c r="L15" t="str">
        <f t="shared" ca="1" si="5"/>
        <v>GPIO5_IO18</v>
      </c>
      <c r="M15">
        <f t="shared" ca="1" si="6"/>
        <v>47</v>
      </c>
      <c r="N15" t="e">
        <f t="shared" ca="1" si="7"/>
        <v>#VALUE!</v>
      </c>
    </row>
    <row r="16" spans="1:14" x14ac:dyDescent="0.25">
      <c r="A16" s="54" t="s">
        <v>834</v>
      </c>
      <c r="B16" s="20">
        <v>19</v>
      </c>
      <c r="C16" s="20" t="s">
        <v>855</v>
      </c>
      <c r="D16" s="8" t="s">
        <v>226</v>
      </c>
      <c r="E16" s="7" t="str">
        <f t="shared" ca="1" si="1"/>
        <v>I2C4_SDA/PWM1_OUT///ECSPI2_SS0/////GPIO5_IO21</v>
      </c>
      <c r="F16" s="55"/>
      <c r="G16" s="55" t="str">
        <f t="shared" ca="1" si="8"/>
        <v/>
      </c>
      <c r="I16" t="str">
        <f t="shared" si="2"/>
        <v>1</v>
      </c>
      <c r="J16" t="str">
        <f t="shared" si="3"/>
        <v>19</v>
      </c>
      <c r="K16">
        <f t="shared" si="4"/>
        <v>20</v>
      </c>
      <c r="L16" t="str">
        <f t="shared" ca="1" si="5"/>
        <v>GPIO5_IO21</v>
      </c>
      <c r="M16">
        <f t="shared" ca="1" si="6"/>
        <v>36</v>
      </c>
      <c r="N16" t="e">
        <f t="shared" ca="1" si="7"/>
        <v>#VALUE!</v>
      </c>
    </row>
    <row r="17" spans="1:14" ht="15.75" thickBot="1" x14ac:dyDescent="0.3">
      <c r="A17" s="56" t="s">
        <v>834</v>
      </c>
      <c r="B17" s="57">
        <v>20</v>
      </c>
      <c r="C17" s="57" t="s">
        <v>861</v>
      </c>
      <c r="D17" s="18" t="s">
        <v>342</v>
      </c>
      <c r="E17" s="58" t="str">
        <f t="shared" ca="1" si="1"/>
        <v>I2C3_SDA/PWM3_OUT//GPT3_CLK///ECSPI2_MOSI/////GPIO5_IO19</v>
      </c>
      <c r="F17" s="59"/>
      <c r="G17" s="59" t="str">
        <f t="shared" ca="1" si="8"/>
        <v>Pin has 4.99K pull up on DART</v>
      </c>
      <c r="I17" t="str">
        <f t="shared" si="2"/>
        <v>3</v>
      </c>
      <c r="J17" t="str">
        <f t="shared" si="3"/>
        <v>42</v>
      </c>
      <c r="K17">
        <f t="shared" si="4"/>
        <v>223</v>
      </c>
      <c r="L17" t="str">
        <f t="shared" ca="1" si="5"/>
        <v>GPIO5_IO19</v>
      </c>
      <c r="M17">
        <f t="shared" ca="1" si="6"/>
        <v>47</v>
      </c>
      <c r="N17" t="e">
        <f t="shared" ca="1" si="7"/>
        <v>#VALUE!</v>
      </c>
    </row>
    <row r="19" spans="1:14" ht="15.75" thickBot="1" x14ac:dyDescent="0.3">
      <c r="A19" s="64" t="s">
        <v>1223</v>
      </c>
    </row>
    <row r="20" spans="1:14" x14ac:dyDescent="0.25">
      <c r="A20" s="50" t="s">
        <v>1231</v>
      </c>
      <c r="B20" s="51">
        <v>13</v>
      </c>
      <c r="C20" s="51" t="s">
        <v>916</v>
      </c>
      <c r="D20" s="15" t="s">
        <v>1185</v>
      </c>
      <c r="E20" s="15" t="str">
        <f t="shared" ca="1" si="1"/>
        <v>GPIO1_IO12/USB1_OTG_PWR/////SDMA2_EXT_EVENT1</v>
      </c>
      <c r="F20" s="15"/>
      <c r="G20" s="16" t="str">
        <f t="shared" ca="1" si="0"/>
        <v/>
      </c>
      <c r="I20" t="str">
        <f t="shared" ref="I20:I26" si="9">MID(C20,2,1)</f>
        <v>3</v>
      </c>
      <c r="J20" t="str">
        <f t="shared" ref="J20:J26" si="10">MID(C20,4,2)</f>
        <v>50</v>
      </c>
      <c r="K20">
        <f t="shared" ref="K20:K26" si="11">(I20-1)*90+J20+1</f>
        <v>231</v>
      </c>
      <c r="L20" t="str">
        <f t="shared" ref="L20:L81" ca="1" si="12">IFERROR(MID(E20,M20,IFERROR(N20,LEN(E20)+1)-M20),"")</f>
        <v>GPIO1_IO12</v>
      </c>
      <c r="M20">
        <f t="shared" ref="M20:M81" ca="1" si="13">SEARCH($L$1,E20,1)</f>
        <v>1</v>
      </c>
      <c r="N20">
        <f t="shared" ref="N20:N81" ca="1" si="14">SEARCH("/",E20,M20)</f>
        <v>11</v>
      </c>
    </row>
    <row r="21" spans="1:14" x14ac:dyDescent="0.25">
      <c r="A21" s="54" t="s">
        <v>1231</v>
      </c>
      <c r="B21" s="20">
        <v>12</v>
      </c>
      <c r="C21" s="20" t="s">
        <v>913</v>
      </c>
      <c r="D21" s="8" t="s">
        <v>1224</v>
      </c>
      <c r="E21" s="8" t="str">
        <f t="shared" ca="1" si="1"/>
        <v>ECSPI1_MISO/UART3_CTS_B//I2C2_SCL///SAI7_RXD0/////GPIO5_IO08</v>
      </c>
      <c r="F21" s="8"/>
      <c r="G21" s="17" t="str">
        <f t="shared" ca="1" si="0"/>
        <v/>
      </c>
      <c r="I21" t="str">
        <f t="shared" si="9"/>
        <v>2</v>
      </c>
      <c r="J21" t="str">
        <f t="shared" si="10"/>
        <v>81</v>
      </c>
      <c r="K21">
        <f t="shared" si="11"/>
        <v>172</v>
      </c>
      <c r="L21" t="str">
        <f t="shared" ca="1" si="12"/>
        <v>GPIO5_IO08</v>
      </c>
      <c r="M21">
        <f t="shared" ca="1" si="13"/>
        <v>51</v>
      </c>
      <c r="N21" t="e">
        <f t="shared" ca="1" si="14"/>
        <v>#VALUE!</v>
      </c>
    </row>
    <row r="22" spans="1:14" x14ac:dyDescent="0.25">
      <c r="A22" s="54" t="s">
        <v>1231</v>
      </c>
      <c r="B22" s="20">
        <v>11</v>
      </c>
      <c r="C22" s="20" t="s">
        <v>912</v>
      </c>
      <c r="D22" s="8" t="s">
        <v>1225</v>
      </c>
      <c r="E22" s="8" t="str">
        <f t="shared" ca="1" si="1"/>
        <v>ECSPI1_MOSI/UART3_TXD//I2C1_SDA///SAI7_RXC/////GPIO5_IO07</v>
      </c>
      <c r="F22" s="8"/>
      <c r="G22" s="17" t="str">
        <f t="shared" ca="1" si="0"/>
        <v>Do not use I2C1 function; Reserved for DART on non exposed pins;</v>
      </c>
      <c r="I22" t="str">
        <f t="shared" si="9"/>
        <v>2</v>
      </c>
      <c r="J22" t="str">
        <f t="shared" si="10"/>
        <v>83</v>
      </c>
      <c r="K22">
        <f t="shared" si="11"/>
        <v>174</v>
      </c>
      <c r="L22" t="str">
        <f t="shared" ca="1" si="12"/>
        <v>GPIO5_IO07</v>
      </c>
      <c r="M22">
        <f t="shared" ca="1" si="13"/>
        <v>48</v>
      </c>
      <c r="N22" t="e">
        <f t="shared" ca="1" si="14"/>
        <v>#VALUE!</v>
      </c>
    </row>
    <row r="23" spans="1:14" x14ac:dyDescent="0.25">
      <c r="A23" s="54" t="s">
        <v>1231</v>
      </c>
      <c r="B23" s="20">
        <v>10</v>
      </c>
      <c r="C23" s="20" t="s">
        <v>903</v>
      </c>
      <c r="D23" s="8" t="s">
        <v>1226</v>
      </c>
      <c r="E23" s="8" t="str">
        <f t="shared" ca="1" si="1"/>
        <v>ECSPI1_SCLK/UART3_RXD//I2C1_SCL///SAI7_RXFS/////GPIO5_IO06</v>
      </c>
      <c r="F23" s="8"/>
      <c r="G23" s="17" t="str">
        <f t="shared" ca="1" si="0"/>
        <v>Do not use I2C1 function; Reserved for DART on non exposed pins;</v>
      </c>
      <c r="I23" t="str">
        <f t="shared" si="9"/>
        <v>2</v>
      </c>
      <c r="J23" t="str">
        <f t="shared" si="10"/>
        <v>77</v>
      </c>
      <c r="K23">
        <f t="shared" si="11"/>
        <v>168</v>
      </c>
      <c r="L23" t="str">
        <f t="shared" ca="1" si="12"/>
        <v>GPIO5_IO06</v>
      </c>
      <c r="M23">
        <f t="shared" ca="1" si="13"/>
        <v>49</v>
      </c>
      <c r="N23" t="e">
        <f t="shared" ca="1" si="14"/>
        <v>#VALUE!</v>
      </c>
    </row>
    <row r="24" spans="1:14" x14ac:dyDescent="0.25">
      <c r="A24" s="54" t="s">
        <v>1231</v>
      </c>
      <c r="B24" s="20">
        <v>9</v>
      </c>
      <c r="C24" s="20" t="s">
        <v>918</v>
      </c>
      <c r="D24" s="8" t="s">
        <v>1227</v>
      </c>
      <c r="E24" s="8" t="str">
        <f ca="1">IFERROR(INDIRECT("'"&amp;$E$1&amp;"'"&amp;"!D"&amp;(K24)),"")</f>
        <v>SPDIF_TX/PWM3_OUT//I2C5_SCL///GPT1_COMPARE1////FLEXCAN1_TX/////GPIO5_IO03</v>
      </c>
      <c r="F24" s="8" t="s">
        <v>1236</v>
      </c>
      <c r="G24" s="17"/>
      <c r="I24" t="str">
        <f t="shared" si="9"/>
        <v>3</v>
      </c>
      <c r="J24" t="str">
        <f t="shared" si="10"/>
        <v>36</v>
      </c>
      <c r="K24">
        <f t="shared" si="11"/>
        <v>217</v>
      </c>
      <c r="L24" t="str">
        <f t="shared" ca="1" si="12"/>
        <v>GPIO5_IO03</v>
      </c>
      <c r="M24">
        <f t="shared" ca="1" si="13"/>
        <v>64</v>
      </c>
      <c r="N24" t="e">
        <f t="shared" ca="1" si="14"/>
        <v>#VALUE!</v>
      </c>
    </row>
    <row r="25" spans="1:14" ht="30" x14ac:dyDescent="0.25">
      <c r="A25" s="54" t="s">
        <v>1231</v>
      </c>
      <c r="B25" s="20">
        <v>8</v>
      </c>
      <c r="C25" s="20" t="s">
        <v>923</v>
      </c>
      <c r="D25" s="8" t="s">
        <v>1228</v>
      </c>
      <c r="E25" s="8" t="str">
        <f ca="1">IFERROR(INDIRECT("'"&amp;$E$1&amp;"'"&amp;"!D"&amp;(K25)),"")</f>
        <v>GPIO1_IO15/USB2_OTG_OC////SD3_WP/////PWM4_OUT//////CLKO2</v>
      </c>
      <c r="F25" s="10" t="s">
        <v>1237</v>
      </c>
      <c r="G25" s="17"/>
      <c r="I25" t="str">
        <f t="shared" si="9"/>
        <v>3</v>
      </c>
      <c r="J25" t="str">
        <f t="shared" si="10"/>
        <v>38</v>
      </c>
      <c r="K25">
        <f t="shared" si="11"/>
        <v>219</v>
      </c>
      <c r="L25" t="str">
        <f t="shared" ca="1" si="12"/>
        <v>GPIO1_IO15</v>
      </c>
      <c r="M25">
        <f t="shared" ca="1" si="13"/>
        <v>1</v>
      </c>
      <c r="N25">
        <f t="shared" ca="1" si="14"/>
        <v>11</v>
      </c>
    </row>
    <row r="26" spans="1:14" ht="15.75" thickBot="1" x14ac:dyDescent="0.3">
      <c r="A26" s="56" t="s">
        <v>1231</v>
      </c>
      <c r="B26" s="57">
        <v>4</v>
      </c>
      <c r="C26" s="57" t="s">
        <v>921</v>
      </c>
      <c r="D26" s="18" t="s">
        <v>1149</v>
      </c>
      <c r="E26" s="18" t="str">
        <f ca="1">IFERROR(INDIRECT("'"&amp;$E$1&amp;"'"&amp;"!D"&amp;(K26)),"")</f>
        <v>GPIO1_IO06/ENET_MDC///ISP_SHUTTER_TRIG_1/////SD1_CD_B//////EXT_CLK3</v>
      </c>
      <c r="F26" s="18" t="s">
        <v>1230</v>
      </c>
      <c r="G26" s="19" t="str">
        <f t="shared" ca="1" si="0"/>
        <v/>
      </c>
      <c r="I26" t="str">
        <f t="shared" si="9"/>
        <v>3</v>
      </c>
      <c r="J26" t="str">
        <f t="shared" si="10"/>
        <v>58</v>
      </c>
      <c r="K26">
        <f t="shared" si="11"/>
        <v>239</v>
      </c>
      <c r="L26" t="str">
        <f t="shared" ca="1" si="12"/>
        <v>GPIO1_IO06</v>
      </c>
      <c r="M26">
        <f t="shared" ca="1" si="13"/>
        <v>1</v>
      </c>
      <c r="N26">
        <f t="shared" ca="1" si="14"/>
        <v>11</v>
      </c>
    </row>
    <row r="27" spans="1:14" ht="15.75" thickBot="1" x14ac:dyDescent="0.3">
      <c r="I27" t="str">
        <f t="shared" si="2"/>
        <v/>
      </c>
      <c r="J27" t="str">
        <f t="shared" si="3"/>
        <v/>
      </c>
    </row>
    <row r="28" spans="1:14" x14ac:dyDescent="0.25">
      <c r="A28" s="50" t="s">
        <v>788</v>
      </c>
      <c r="B28" s="51">
        <v>1</v>
      </c>
      <c r="C28" s="51" t="s">
        <v>874</v>
      </c>
      <c r="D28" s="15" t="s">
        <v>872</v>
      </c>
      <c r="E28" s="15" t="s">
        <v>892</v>
      </c>
      <c r="F28" s="15"/>
      <c r="G28" s="16"/>
      <c r="L28" t="str">
        <f t="shared" si="12"/>
        <v/>
      </c>
      <c r="M28" t="e">
        <f t="shared" si="13"/>
        <v>#VALUE!</v>
      </c>
      <c r="N28" t="e">
        <f t="shared" si="14"/>
        <v>#VALUE!</v>
      </c>
    </row>
    <row r="29" spans="1:14" x14ac:dyDescent="0.25">
      <c r="A29" s="54" t="s">
        <v>788</v>
      </c>
      <c r="B29" s="20">
        <v>2</v>
      </c>
      <c r="C29" s="20" t="s">
        <v>875</v>
      </c>
      <c r="D29" s="8" t="s">
        <v>873</v>
      </c>
      <c r="E29" s="8" t="s">
        <v>892</v>
      </c>
      <c r="F29" s="8"/>
      <c r="G29" s="17"/>
      <c r="L29" t="str">
        <f t="shared" si="12"/>
        <v/>
      </c>
      <c r="M29" t="e">
        <f t="shared" si="13"/>
        <v>#VALUE!</v>
      </c>
      <c r="N29" t="e">
        <f t="shared" si="14"/>
        <v>#VALUE!</v>
      </c>
    </row>
    <row r="30" spans="1:14" x14ac:dyDescent="0.25">
      <c r="A30" s="54" t="s">
        <v>788</v>
      </c>
      <c r="B30" s="20">
        <v>5</v>
      </c>
      <c r="C30" s="20" t="s">
        <v>876</v>
      </c>
      <c r="D30" s="8" t="s">
        <v>277</v>
      </c>
      <c r="E30" s="8" t="str">
        <f t="shared" ca="1" si="1"/>
        <v>SAI2_RXC/SAI5_TXC///FLEXCAN1_TX////UART1_RXD/////GPIO4_IO22//////PDM_BIT1</v>
      </c>
      <c r="F30" s="8" t="s">
        <v>1244</v>
      </c>
      <c r="G30" s="17" t="str">
        <f t="shared" ca="1" si="0"/>
        <v/>
      </c>
      <c r="I30" t="str">
        <f t="shared" ref="I30:I44" si="15">MID(C30,2,1)</f>
        <v>2</v>
      </c>
      <c r="J30" t="str">
        <f t="shared" ref="J30:J44" si="16">MID(C30,4,2)</f>
        <v>50</v>
      </c>
      <c r="K30">
        <f t="shared" ref="K30:K44" si="17">(I30-1)*90+J30+1</f>
        <v>141</v>
      </c>
      <c r="L30" t="str">
        <f t="shared" ca="1" si="12"/>
        <v>GPIO4_IO22</v>
      </c>
      <c r="M30">
        <f t="shared" ca="1" si="13"/>
        <v>50</v>
      </c>
      <c r="N30">
        <f t="shared" ca="1" si="14"/>
        <v>60</v>
      </c>
    </row>
    <row r="31" spans="1:14" x14ac:dyDescent="0.25">
      <c r="A31" s="54" t="s">
        <v>788</v>
      </c>
      <c r="B31" s="20">
        <v>6</v>
      </c>
      <c r="C31" s="20" t="s">
        <v>884</v>
      </c>
      <c r="D31" s="8" t="s">
        <v>31</v>
      </c>
      <c r="E31" s="8" t="str">
        <f t="shared" ca="1" si="1"/>
        <v>PMIC_STBY_REQ_1V8</v>
      </c>
      <c r="F31" s="8"/>
      <c r="G31" s="17" t="str">
        <f t="shared" ca="1" si="0"/>
        <v/>
      </c>
      <c r="I31" t="str">
        <f t="shared" si="15"/>
        <v>1</v>
      </c>
      <c r="J31" t="str">
        <f t="shared" si="16"/>
        <v>26</v>
      </c>
      <c r="K31">
        <f t="shared" si="17"/>
        <v>27</v>
      </c>
      <c r="L31" t="str">
        <f t="shared" ca="1" si="12"/>
        <v/>
      </c>
      <c r="M31" t="e">
        <f t="shared" ca="1" si="13"/>
        <v>#VALUE!</v>
      </c>
      <c r="N31" t="e">
        <f t="shared" ca="1" si="14"/>
        <v>#VALUE!</v>
      </c>
    </row>
    <row r="32" spans="1:14" x14ac:dyDescent="0.25">
      <c r="A32" s="54" t="s">
        <v>788</v>
      </c>
      <c r="B32" s="20">
        <v>7</v>
      </c>
      <c r="C32" s="20" t="s">
        <v>878</v>
      </c>
      <c r="D32" s="8" t="s">
        <v>276</v>
      </c>
      <c r="E32" s="8" t="str">
        <f t="shared" ca="1" si="1"/>
        <v>SAI2_RXFS/SAI5_TXFS//SAI5_TXD1///SAI2_RXD1////UART1_TXD/////GPIO4_IO21//////PDM_BIT2</v>
      </c>
      <c r="F32" s="8" t="s">
        <v>1246</v>
      </c>
      <c r="G32" s="17" t="str">
        <f t="shared" ca="1" si="0"/>
        <v/>
      </c>
      <c r="I32" t="str">
        <f t="shared" si="15"/>
        <v>2</v>
      </c>
      <c r="J32" t="str">
        <f t="shared" si="16"/>
        <v>48</v>
      </c>
      <c r="K32">
        <f t="shared" si="17"/>
        <v>139</v>
      </c>
      <c r="L32" t="str">
        <f t="shared" ca="1" si="12"/>
        <v>GPIO4_IO21</v>
      </c>
      <c r="M32">
        <f t="shared" ca="1" si="13"/>
        <v>61</v>
      </c>
      <c r="N32">
        <f t="shared" ca="1" si="14"/>
        <v>71</v>
      </c>
    </row>
    <row r="33" spans="1:14" x14ac:dyDescent="0.25">
      <c r="A33" s="54" t="s">
        <v>788</v>
      </c>
      <c r="B33" s="20">
        <v>8</v>
      </c>
      <c r="C33" s="20" t="s">
        <v>885</v>
      </c>
      <c r="D33" s="8" t="s">
        <v>272</v>
      </c>
      <c r="E33" s="8" t="str">
        <f t="shared" ca="1" si="1"/>
        <v>SAI5_RXC/SAI1_TXD1//PWM3_OUT///I2C6_SDA////PDM_CLK/////GPIO3_IO20</v>
      </c>
      <c r="F33" s="8"/>
      <c r="G33" s="17" t="str">
        <f t="shared" ca="1" si="0"/>
        <v xml:space="preserve">IO level follows J2.41 NVCC_SAI1_SAI5;
While POR_B asserted + 50ms, low impedance drivers should be disabled! </v>
      </c>
      <c r="I33" t="str">
        <f t="shared" si="15"/>
        <v>2</v>
      </c>
      <c r="J33" t="str">
        <f t="shared" si="16"/>
        <v>40</v>
      </c>
      <c r="K33">
        <f t="shared" si="17"/>
        <v>131</v>
      </c>
      <c r="L33" t="str">
        <f t="shared" ca="1" si="12"/>
        <v>GPIO3_IO20</v>
      </c>
      <c r="M33">
        <f t="shared" ca="1" si="13"/>
        <v>56</v>
      </c>
      <c r="N33" t="e">
        <f t="shared" ca="1" si="14"/>
        <v>#VALUE!</v>
      </c>
    </row>
    <row r="34" spans="1:14" x14ac:dyDescent="0.25">
      <c r="A34" s="54" t="s">
        <v>788</v>
      </c>
      <c r="B34" s="20">
        <v>9</v>
      </c>
      <c r="C34" s="20" t="s">
        <v>879</v>
      </c>
      <c r="D34" s="8" t="s">
        <v>283</v>
      </c>
      <c r="E34" s="8" t="str">
        <f t="shared" ca="1" si="1"/>
        <v>SAI2_RXD0/SAI5_TXD0//ENET_1588_EVENT2_OUT///SAI2_TXD1////UART1_RTS_B/////GPIO4_IO23//////PDM_BIT3</v>
      </c>
      <c r="F34" s="8" t="s">
        <v>1246</v>
      </c>
      <c r="G34" s="17" t="str">
        <f t="shared" ca="1" si="0"/>
        <v/>
      </c>
      <c r="I34" t="str">
        <f t="shared" si="15"/>
        <v>2</v>
      </c>
      <c r="J34" t="str">
        <f t="shared" si="16"/>
        <v>58</v>
      </c>
      <c r="K34">
        <f t="shared" si="17"/>
        <v>149</v>
      </c>
      <c r="L34" t="str">
        <f t="shared" ca="1" si="12"/>
        <v>GPIO4_IO23</v>
      </c>
      <c r="M34">
        <f t="shared" ca="1" si="13"/>
        <v>74</v>
      </c>
      <c r="N34">
        <f t="shared" ca="1" si="14"/>
        <v>84</v>
      </c>
    </row>
    <row r="35" spans="1:14" x14ac:dyDescent="0.25">
      <c r="A35" s="54" t="s">
        <v>788</v>
      </c>
      <c r="B35" s="20">
        <v>10</v>
      </c>
      <c r="C35" s="20" t="s">
        <v>886</v>
      </c>
      <c r="D35" s="8" t="s">
        <v>269</v>
      </c>
      <c r="E35" s="8" t="str">
        <f t="shared" ca="1" si="1"/>
        <v>SAI5_RXFS/SAI1_TXD0//PWM4_OUT///I2C6_SCL/////GPIO3_IO19</v>
      </c>
      <c r="F35" s="8"/>
      <c r="G35" s="17" t="str">
        <f t="shared" ca="1" si="0"/>
        <v xml:space="preserve">IO level follows J2.41 NVCC_SAI1_SAI5;
While POR_B asserted + 50ms, low impedance drivers should be disabled! </v>
      </c>
      <c r="I35" t="str">
        <f t="shared" si="15"/>
        <v>2</v>
      </c>
      <c r="J35" t="str">
        <f t="shared" si="16"/>
        <v>34</v>
      </c>
      <c r="K35">
        <f t="shared" si="17"/>
        <v>125</v>
      </c>
      <c r="L35" t="str">
        <f t="shared" ca="1" si="12"/>
        <v>GPIO3_IO19</v>
      </c>
      <c r="M35">
        <f t="shared" ca="1" si="13"/>
        <v>46</v>
      </c>
      <c r="N35" t="e">
        <f t="shared" ca="1" si="14"/>
        <v>#VALUE!</v>
      </c>
    </row>
    <row r="36" spans="1:14" x14ac:dyDescent="0.25">
      <c r="A36" s="54" t="s">
        <v>788</v>
      </c>
      <c r="B36" s="20">
        <v>11</v>
      </c>
      <c r="C36" s="20" t="s">
        <v>880</v>
      </c>
      <c r="D36" s="8" t="s">
        <v>281</v>
      </c>
      <c r="E36" s="8" t="str">
        <f t="shared" ca="1" si="1"/>
        <v>SAI2_TXC/SAI5_TXD2///FLEXCAN1_RX/////GPIO4_IO25//////PDM_BIT1</v>
      </c>
      <c r="F36" s="8" t="s">
        <v>1245</v>
      </c>
      <c r="G36" s="17" t="str">
        <f t="shared" ca="1" si="0"/>
        <v/>
      </c>
      <c r="I36" t="str">
        <f t="shared" si="15"/>
        <v>2</v>
      </c>
      <c r="J36" t="str">
        <f t="shared" si="16"/>
        <v>56</v>
      </c>
      <c r="K36">
        <f t="shared" si="17"/>
        <v>147</v>
      </c>
      <c r="L36" t="str">
        <f t="shared" ca="1" si="12"/>
        <v>GPIO4_IO25</v>
      </c>
      <c r="M36">
        <f t="shared" ca="1" si="13"/>
        <v>38</v>
      </c>
      <c r="N36">
        <f t="shared" ca="1" si="14"/>
        <v>48</v>
      </c>
    </row>
    <row r="37" spans="1:14" x14ac:dyDescent="0.25">
      <c r="A37" s="54" t="s">
        <v>788</v>
      </c>
      <c r="B37" s="20">
        <v>12</v>
      </c>
      <c r="C37" s="20" t="s">
        <v>887</v>
      </c>
      <c r="D37" s="8" t="s">
        <v>270</v>
      </c>
      <c r="E37" s="8" t="str">
        <f t="shared" ca="1" si="1"/>
        <v>SAI5_RXD0/SAI1_TXD2//PWM2_OUT///I2C5_SCL////PDM_BIT0/////GPIO3_IO21</v>
      </c>
      <c r="F37" s="8"/>
      <c r="G37" s="17" t="str">
        <f t="shared" ca="1" si="0"/>
        <v xml:space="preserve">IO level follows J2.41 NVCC_SAI1_SAI5;
While POR_B asserted + 50ms, low impedance drivers should be disabled! </v>
      </c>
      <c r="I37" t="str">
        <f t="shared" si="15"/>
        <v>2</v>
      </c>
      <c r="J37" t="str">
        <f t="shared" si="16"/>
        <v>36</v>
      </c>
      <c r="K37">
        <f t="shared" si="17"/>
        <v>127</v>
      </c>
      <c r="L37" t="str">
        <f t="shared" ca="1" si="12"/>
        <v>GPIO3_IO21</v>
      </c>
      <c r="M37">
        <f t="shared" ca="1" si="13"/>
        <v>58</v>
      </c>
      <c r="N37" t="e">
        <f t="shared" ca="1" si="14"/>
        <v>#VALUE!</v>
      </c>
    </row>
    <row r="38" spans="1:14" x14ac:dyDescent="0.25">
      <c r="A38" s="54" t="s">
        <v>788</v>
      </c>
      <c r="B38" s="20">
        <v>13</v>
      </c>
      <c r="C38" s="20" t="s">
        <v>881</v>
      </c>
      <c r="D38" s="8" t="s">
        <v>278</v>
      </c>
      <c r="E38" s="8" t="str">
        <f t="shared" ca="1" si="1"/>
        <v>SAI2_TXFS/SAI5_TXD1//ENET_1588_EVENT3_OUT///SAI2_TXD1////UART1_CTS_B/////GPIO4_IO24//////PDM_BIT2</v>
      </c>
      <c r="F38" s="8"/>
      <c r="G38" s="17" t="str">
        <f t="shared" ca="1" si="0"/>
        <v/>
      </c>
      <c r="I38" t="str">
        <f t="shared" si="15"/>
        <v>2</v>
      </c>
      <c r="J38" t="str">
        <f t="shared" si="16"/>
        <v>52</v>
      </c>
      <c r="K38">
        <f t="shared" si="17"/>
        <v>143</v>
      </c>
      <c r="L38" t="str">
        <f t="shared" ca="1" si="12"/>
        <v>GPIO4_IO24</v>
      </c>
      <c r="M38">
        <f t="shared" ca="1" si="13"/>
        <v>74</v>
      </c>
      <c r="N38">
        <f t="shared" ca="1" si="14"/>
        <v>84</v>
      </c>
    </row>
    <row r="39" spans="1:14" x14ac:dyDescent="0.25">
      <c r="A39" s="54" t="s">
        <v>788</v>
      </c>
      <c r="B39" s="20">
        <v>14</v>
      </c>
      <c r="C39" s="20" t="s">
        <v>888</v>
      </c>
      <c r="D39" s="8" t="s">
        <v>273</v>
      </c>
      <c r="E39" s="8" t="str">
        <f t="shared" ca="1" si="1"/>
        <v>SAI5_RXD1/SAI1_TXD3//SAI1_TXFS///SAI5_TXFS////PDM_BIT1/////GPIO3_IO22//////FLEXCAN1_TX</v>
      </c>
      <c r="F39" s="8"/>
      <c r="G39" s="17" t="str">
        <f t="shared" ca="1" si="0"/>
        <v xml:space="preserve">IO level follows J2.41 NVCC_SAI1_SAI5;
While POR_B asserted + 50ms, low impedance drivers should be disabled! </v>
      </c>
      <c r="I39" t="str">
        <f t="shared" si="15"/>
        <v>2</v>
      </c>
      <c r="J39" t="str">
        <f t="shared" si="16"/>
        <v>42</v>
      </c>
      <c r="K39">
        <f t="shared" si="17"/>
        <v>133</v>
      </c>
      <c r="L39" t="str">
        <f t="shared" ca="1" si="12"/>
        <v>GPIO3_IO22</v>
      </c>
      <c r="M39">
        <f t="shared" ca="1" si="13"/>
        <v>60</v>
      </c>
      <c r="N39">
        <f t="shared" ca="1" si="14"/>
        <v>70</v>
      </c>
    </row>
    <row r="40" spans="1:14" x14ac:dyDescent="0.25">
      <c r="A40" s="54" t="s">
        <v>788</v>
      </c>
      <c r="B40" s="20">
        <v>15</v>
      </c>
      <c r="C40" s="20" t="s">
        <v>882</v>
      </c>
      <c r="D40" s="8" t="s">
        <v>285</v>
      </c>
      <c r="E40" s="8" t="str">
        <f t="shared" ca="1" si="1"/>
        <v>SAI2_TXD0/SAI5_TXD3//ENET_1588_EVENT2_IN///FLEXCAN2_TX////ENET_1588_EVENT2_AUX_IN/////GPIO4_IO26//////SRC_BOOT_MODE4</v>
      </c>
      <c r="F40" s="8"/>
      <c r="G40" s="17" t="str">
        <f t="shared" ca="1" si="0"/>
        <v/>
      </c>
      <c r="I40" t="str">
        <f t="shared" si="15"/>
        <v>2</v>
      </c>
      <c r="J40" t="str">
        <f t="shared" si="16"/>
        <v>60</v>
      </c>
      <c r="K40">
        <f t="shared" si="17"/>
        <v>151</v>
      </c>
      <c r="L40" t="str">
        <f t="shared" ca="1" si="12"/>
        <v>GPIO4_IO26</v>
      </c>
      <c r="M40">
        <f t="shared" ca="1" si="13"/>
        <v>87</v>
      </c>
      <c r="N40">
        <f t="shared" ca="1" si="14"/>
        <v>97</v>
      </c>
    </row>
    <row r="41" spans="1:14" x14ac:dyDescent="0.25">
      <c r="A41" s="54" t="s">
        <v>788</v>
      </c>
      <c r="B41" s="20">
        <v>16</v>
      </c>
      <c r="C41" s="20" t="s">
        <v>889</v>
      </c>
      <c r="D41" s="8" t="s">
        <v>271</v>
      </c>
      <c r="E41" s="8" t="str">
        <f t="shared" ca="1" si="1"/>
        <v>SAI5_RXD2/SAI1_TXD4//SAI1_TXFS///SAI5_TXC////PDM_BIT2/////GPIO3_IO23//////FLEXCAN1_RX</v>
      </c>
      <c r="F41" s="8"/>
      <c r="G41" s="17" t="str">
        <f t="shared" ca="1" si="0"/>
        <v xml:space="preserve">IO level follows J2.41 NVCC_SAI1_SAI5;
While POR_B asserted + 50ms, low impedance drivers should be disabled! </v>
      </c>
      <c r="I41" t="str">
        <f t="shared" si="15"/>
        <v>2</v>
      </c>
      <c r="J41" t="str">
        <f t="shared" si="16"/>
        <v>38</v>
      </c>
      <c r="K41">
        <f t="shared" si="17"/>
        <v>129</v>
      </c>
      <c r="L41" t="str">
        <f t="shared" ca="1" si="12"/>
        <v>GPIO3_IO23</v>
      </c>
      <c r="M41">
        <f t="shared" ca="1" si="13"/>
        <v>59</v>
      </c>
      <c r="N41">
        <f t="shared" ca="1" si="14"/>
        <v>69</v>
      </c>
    </row>
    <row r="42" spans="1:14" x14ac:dyDescent="0.25">
      <c r="A42" s="54" t="s">
        <v>788</v>
      </c>
      <c r="B42" s="20">
        <v>17</v>
      </c>
      <c r="C42" s="20" t="s">
        <v>883</v>
      </c>
      <c r="D42" s="8" t="s">
        <v>279</v>
      </c>
      <c r="E42" s="8" t="str">
        <f t="shared" ca="1" si="1"/>
        <v>SAI2_MCLK/SAI5_MCLK//ENET_1588_EVENT3_IN///FLEXCAN2_RX////ENET_1588_EVENT3_AUX_IN/////GPIO4_IO27//////SAI3_MCLK</v>
      </c>
      <c r="F42" s="8"/>
      <c r="G42" s="17" t="str">
        <f t="shared" ca="1" si="0"/>
        <v/>
      </c>
      <c r="I42" t="str">
        <f t="shared" si="15"/>
        <v>2</v>
      </c>
      <c r="J42" t="str">
        <f t="shared" si="16"/>
        <v>54</v>
      </c>
      <c r="K42">
        <f t="shared" si="17"/>
        <v>145</v>
      </c>
      <c r="L42" t="str">
        <f t="shared" ca="1" si="12"/>
        <v>GPIO4_IO27</v>
      </c>
      <c r="M42">
        <f t="shared" ca="1" si="13"/>
        <v>87</v>
      </c>
      <c r="N42">
        <f t="shared" ca="1" si="14"/>
        <v>97</v>
      </c>
    </row>
    <row r="43" spans="1:14" x14ac:dyDescent="0.25">
      <c r="A43" s="54" t="s">
        <v>788</v>
      </c>
      <c r="B43" s="20">
        <v>18</v>
      </c>
      <c r="C43" s="20" t="s">
        <v>890</v>
      </c>
      <c r="D43" s="8" t="s">
        <v>274</v>
      </c>
      <c r="E43" s="8" t="str">
        <f t="shared" ca="1" si="1"/>
        <v>SAI5_RXD3/SAI1_TXD5//SAI1_TXFS///SAI5_TXD0////PDM_BIT3/////GPIO3_IO24//////FLEXCAN2_TX</v>
      </c>
      <c r="F43" s="8"/>
      <c r="G43" s="17" t="str">
        <f t="shared" ca="1" si="0"/>
        <v xml:space="preserve">IO level follows J2.41 NVCC_SAI1_SAI5;
While POR_B asserted + 50ms, low impedance drivers should be disabled! </v>
      </c>
      <c r="I43" t="str">
        <f t="shared" si="15"/>
        <v>2</v>
      </c>
      <c r="J43" t="str">
        <f t="shared" si="16"/>
        <v>44</v>
      </c>
      <c r="K43">
        <f t="shared" si="17"/>
        <v>135</v>
      </c>
      <c r="L43" t="str">
        <f t="shared" ca="1" si="12"/>
        <v>GPIO3_IO24</v>
      </c>
      <c r="M43">
        <f t="shared" ca="1" si="13"/>
        <v>60</v>
      </c>
      <c r="N43">
        <f t="shared" ca="1" si="14"/>
        <v>70</v>
      </c>
    </row>
    <row r="44" spans="1:14" ht="15.75" thickBot="1" x14ac:dyDescent="0.3">
      <c r="A44" s="56" t="s">
        <v>788</v>
      </c>
      <c r="B44" s="57">
        <v>20</v>
      </c>
      <c r="C44" s="57" t="s">
        <v>891</v>
      </c>
      <c r="D44" s="18" t="s">
        <v>275</v>
      </c>
      <c r="E44" s="18" t="str">
        <f t="shared" ca="1" si="1"/>
        <v>SAI5_MCLK/SAI1_TXC//PWM1_OUT///I2C5_SDA/////GPIO3_IO25//////FLEXCAN2_RX</v>
      </c>
      <c r="F44" s="18"/>
      <c r="G44" s="19" t="str">
        <f t="shared" ca="1" si="0"/>
        <v xml:space="preserve">IO level follows J2.41 NVCC_SAI1_SAI5;
While POR_B asserted + 50ms, low impedance drivers should be disabled! </v>
      </c>
      <c r="I44" t="str">
        <f t="shared" si="15"/>
        <v>2</v>
      </c>
      <c r="J44" t="str">
        <f t="shared" si="16"/>
        <v>46</v>
      </c>
      <c r="K44">
        <f t="shared" si="17"/>
        <v>137</v>
      </c>
      <c r="L44" t="str">
        <f t="shared" ca="1" si="12"/>
        <v>GPIO3_IO25</v>
      </c>
      <c r="M44">
        <f t="shared" ca="1" si="13"/>
        <v>45</v>
      </c>
      <c r="N44">
        <f t="shared" ca="1" si="14"/>
        <v>55</v>
      </c>
    </row>
    <row r="45" spans="1:14" ht="15.75" thickBot="1" x14ac:dyDescent="0.3"/>
    <row r="46" spans="1:14" x14ac:dyDescent="0.25">
      <c r="A46" s="50" t="s">
        <v>843</v>
      </c>
      <c r="B46" s="51">
        <v>1</v>
      </c>
      <c r="C46" s="51" t="s">
        <v>1038</v>
      </c>
      <c r="D46" s="15" t="s">
        <v>98</v>
      </c>
      <c r="E46" s="15" t="str">
        <f ca="1">INDIRECT("'"&amp;$E$1&amp;"'"&amp;"!D"&amp;(K46))</f>
        <v>HDMI_DDC_SCL///I2C5_SCL////FLEXCAN1_TX/////GPIO3_IO26</v>
      </c>
      <c r="F46" s="15" t="s">
        <v>1247</v>
      </c>
      <c r="G46" s="16" t="str">
        <f t="shared" ca="1" si="0"/>
        <v/>
      </c>
      <c r="I46" t="str">
        <f>MID(C46,2,1)</f>
        <v>2</v>
      </c>
      <c r="J46" t="str">
        <f>MID(C46,4,2)</f>
        <v>15</v>
      </c>
      <c r="K46">
        <f>(I46-1)*90+J46+1</f>
        <v>106</v>
      </c>
      <c r="L46" t="str">
        <f t="shared" ca="1" si="12"/>
        <v>GPIO3_IO26</v>
      </c>
      <c r="M46">
        <f t="shared" ca="1" si="13"/>
        <v>44</v>
      </c>
      <c r="N46" t="e">
        <f t="shared" ca="1" si="14"/>
        <v>#VALUE!</v>
      </c>
    </row>
    <row r="47" spans="1:14" x14ac:dyDescent="0.25">
      <c r="A47" s="54" t="s">
        <v>843</v>
      </c>
      <c r="B47" s="20">
        <v>2</v>
      </c>
      <c r="C47" s="20" t="s">
        <v>902</v>
      </c>
      <c r="D47" s="8" t="s">
        <v>280</v>
      </c>
      <c r="E47" s="8" t="str">
        <f t="shared" ref="E47:E54" ca="1" si="18">INDIRECT("'"&amp;$E$1&amp;"'"&amp;"!D"&amp;(K47))</f>
        <v>SAI1_RXFS////ENET1_1588_EVENT0_IN/////GPIO4_IO00</v>
      </c>
      <c r="F47" s="8"/>
      <c r="G47" s="17" t="str">
        <f t="shared" ca="1" si="0"/>
        <v xml:space="preserve">IO level follows J2.41 NVCC_SAI1_SAI5;
While POR_B asserted + 50ms, low impedance drivers should be disabled! </v>
      </c>
      <c r="I47" t="str">
        <f t="shared" ref="I47:I54" si="19">MID(C47,2,1)</f>
        <v>2</v>
      </c>
      <c r="J47" t="str">
        <f t="shared" ref="J47:J54" si="20">MID(C47,4,2)</f>
        <v>55</v>
      </c>
      <c r="K47">
        <f t="shared" ref="K47:K54" si="21">(I47-1)*90+J47+1</f>
        <v>146</v>
      </c>
      <c r="L47" t="str">
        <f t="shared" ca="1" si="12"/>
        <v>GPIO4_IO00</v>
      </c>
      <c r="M47">
        <f t="shared" ca="1" si="13"/>
        <v>39</v>
      </c>
      <c r="N47" t="e">
        <f t="shared" ca="1" si="14"/>
        <v>#VALUE!</v>
      </c>
    </row>
    <row r="48" spans="1:14" x14ac:dyDescent="0.25">
      <c r="A48" s="54" t="s">
        <v>843</v>
      </c>
      <c r="B48" s="20">
        <v>3</v>
      </c>
      <c r="C48" s="20" t="s">
        <v>1039</v>
      </c>
      <c r="D48" s="8" t="s">
        <v>100</v>
      </c>
      <c r="E48" s="8" t="str">
        <f t="shared" ca="1" si="18"/>
        <v>HDMI_DDC_SDA///I2C5_SDA////FLEXCAN1_RX/////GPIO3_IO27</v>
      </c>
      <c r="F48" s="8" t="s">
        <v>1248</v>
      </c>
      <c r="G48" s="17" t="str">
        <f t="shared" ca="1" si="0"/>
        <v/>
      </c>
      <c r="I48" t="str">
        <f t="shared" si="19"/>
        <v>2</v>
      </c>
      <c r="J48" t="str">
        <f t="shared" si="20"/>
        <v>17</v>
      </c>
      <c r="K48">
        <f t="shared" si="21"/>
        <v>108</v>
      </c>
      <c r="L48" t="str">
        <f t="shared" ca="1" si="12"/>
        <v>GPIO3_IO27</v>
      </c>
      <c r="M48">
        <f t="shared" ca="1" si="13"/>
        <v>44</v>
      </c>
      <c r="N48" t="e">
        <f t="shared" ca="1" si="14"/>
        <v>#VALUE!</v>
      </c>
    </row>
    <row r="49" spans="1:14" x14ac:dyDescent="0.25">
      <c r="A49" s="54" t="s">
        <v>843</v>
      </c>
      <c r="B49" s="20">
        <v>4</v>
      </c>
      <c r="C49" s="20" t="s">
        <v>903</v>
      </c>
      <c r="D49" s="8" t="s">
        <v>282</v>
      </c>
      <c r="E49" s="8" t="str">
        <f t="shared" ca="1" si="18"/>
        <v>ECSPI1_SCLK/UART3_RXD//I2C1_SCL///SAI7_RXFS/////GPIO5_IO06</v>
      </c>
      <c r="F49" s="8"/>
      <c r="G49" s="17" t="str">
        <f t="shared" ca="1" si="0"/>
        <v>Do not use I2C1 function; Reserved for DART on non exposed pins;</v>
      </c>
      <c r="I49" t="str">
        <f t="shared" si="19"/>
        <v>2</v>
      </c>
      <c r="J49" t="str">
        <f t="shared" si="20"/>
        <v>77</v>
      </c>
      <c r="K49">
        <f t="shared" si="21"/>
        <v>168</v>
      </c>
      <c r="L49" t="str">
        <f t="shared" ca="1" si="12"/>
        <v>GPIO5_IO06</v>
      </c>
      <c r="M49">
        <f t="shared" ca="1" si="13"/>
        <v>49</v>
      </c>
      <c r="N49" t="e">
        <f t="shared" ca="1" si="14"/>
        <v>#VALUE!</v>
      </c>
    </row>
    <row r="50" spans="1:14" x14ac:dyDescent="0.25">
      <c r="A50" s="54" t="s">
        <v>843</v>
      </c>
      <c r="B50" s="20">
        <v>5</v>
      </c>
      <c r="C50" s="20" t="s">
        <v>1036</v>
      </c>
      <c r="D50" s="8" t="s">
        <v>101</v>
      </c>
      <c r="E50" s="8" t="str">
        <f t="shared" ca="1" si="18"/>
        <v>HDMI_CEC///I2C6_SCL////FLEXCAN2_TX/////GPIO3_IO28</v>
      </c>
      <c r="F50" s="8" t="s">
        <v>1249</v>
      </c>
      <c r="G50" s="17" t="str">
        <f t="shared" ca="1" si="0"/>
        <v/>
      </c>
      <c r="I50" t="str">
        <f t="shared" si="19"/>
        <v>2</v>
      </c>
      <c r="J50" t="str">
        <f t="shared" si="20"/>
        <v>19</v>
      </c>
      <c r="K50">
        <f t="shared" si="21"/>
        <v>110</v>
      </c>
      <c r="L50" t="str">
        <f t="shared" ca="1" si="12"/>
        <v>GPIO3_IO28</v>
      </c>
      <c r="M50">
        <f t="shared" ca="1" si="13"/>
        <v>40</v>
      </c>
      <c r="N50" t="e">
        <f t="shared" ca="1" si="14"/>
        <v>#VALUE!</v>
      </c>
    </row>
    <row r="51" spans="1:14" x14ac:dyDescent="0.25">
      <c r="A51" s="54" t="s">
        <v>843</v>
      </c>
      <c r="B51" s="20">
        <v>6</v>
      </c>
      <c r="C51" s="20" t="s">
        <v>904</v>
      </c>
      <c r="D51" s="8" t="s">
        <v>896</v>
      </c>
      <c r="E51" s="8" t="str">
        <f t="shared" ca="1" si="18"/>
        <v>SAI1_RXD0//SAI1_TXD1///PDM_BIT0////ENET1_1588_EVENT1_IN/////GPIO4_IO02</v>
      </c>
      <c r="F51" s="8"/>
      <c r="G51" s="17" t="str">
        <f t="shared" ca="1" si="0"/>
        <v xml:space="preserve">IO level follows J2.41 NVCC_SAI1_SAI5;
While POR_B asserted + 50ms, low impedance drivers should be disabled! </v>
      </c>
      <c r="I51" t="str">
        <f t="shared" si="19"/>
        <v>2</v>
      </c>
      <c r="J51" t="str">
        <f t="shared" si="20"/>
        <v>61</v>
      </c>
      <c r="K51">
        <f t="shared" si="21"/>
        <v>152</v>
      </c>
      <c r="L51" t="str">
        <f t="shared" ca="1" si="12"/>
        <v>GPIO4_IO02</v>
      </c>
      <c r="M51">
        <f t="shared" ca="1" si="13"/>
        <v>61</v>
      </c>
      <c r="N51" t="e">
        <f t="shared" ca="1" si="14"/>
        <v>#VALUE!</v>
      </c>
    </row>
    <row r="52" spans="1:14" x14ac:dyDescent="0.25">
      <c r="A52" s="54" t="s">
        <v>843</v>
      </c>
      <c r="B52" s="20">
        <v>7</v>
      </c>
      <c r="C52" s="20" t="s">
        <v>1058</v>
      </c>
      <c r="D52" s="8" t="s">
        <v>102</v>
      </c>
      <c r="E52" s="8" t="str">
        <f t="shared" ca="1" si="18"/>
        <v>HDMI_HPD/HDMI_HPD_O///I2C6_SDA////FLEXCAN2_RX/////GPIO3_IO29</v>
      </c>
      <c r="F52" s="8" t="s">
        <v>1250</v>
      </c>
      <c r="G52" s="17" t="str">
        <f t="shared" ca="1" si="0"/>
        <v/>
      </c>
      <c r="I52" t="str">
        <f t="shared" si="19"/>
        <v>2</v>
      </c>
      <c r="J52" t="str">
        <f t="shared" si="20"/>
        <v>21</v>
      </c>
      <c r="K52">
        <f t="shared" si="21"/>
        <v>112</v>
      </c>
      <c r="L52" t="str">
        <f t="shared" ca="1" si="12"/>
        <v>GPIO3_IO29</v>
      </c>
      <c r="M52">
        <f t="shared" ca="1" si="13"/>
        <v>51</v>
      </c>
      <c r="N52" t="e">
        <f t="shared" ca="1" si="14"/>
        <v>#VALUE!</v>
      </c>
    </row>
    <row r="53" spans="1:14" x14ac:dyDescent="0.25">
      <c r="A53" s="54" t="s">
        <v>843</v>
      </c>
      <c r="B53" s="20">
        <v>8</v>
      </c>
      <c r="C53" s="20" t="s">
        <v>905</v>
      </c>
      <c r="D53" s="8" t="s">
        <v>898</v>
      </c>
      <c r="E53" s="8" t="str">
        <f t="shared" ca="1" si="18"/>
        <v>SAI1_MCLK//SAI1_TXC////ENET1_IN=ENET1_TX_CLK,OUT=ENET_REF_CLK_ROOTCLK/////GPIO4_IO20</v>
      </c>
      <c r="F53" s="8"/>
      <c r="G53" s="17" t="str">
        <f t="shared" ca="1" si="0"/>
        <v xml:space="preserve">IO level follows J2.41 NVCC_SAI1_SAI5;
While POR_B asserted + 50ms, low impedance drivers should be disabled! </v>
      </c>
      <c r="I53" t="str">
        <f t="shared" si="19"/>
        <v>2</v>
      </c>
      <c r="J53" t="str">
        <f t="shared" si="20"/>
        <v>82</v>
      </c>
      <c r="K53">
        <f t="shared" si="21"/>
        <v>173</v>
      </c>
      <c r="L53" t="str">
        <f t="shared" ca="1" si="12"/>
        <v>GPIO4_IO20</v>
      </c>
      <c r="M53">
        <f t="shared" ca="1" si="13"/>
        <v>75</v>
      </c>
      <c r="N53" t="e">
        <f t="shared" ca="1" si="14"/>
        <v>#VALUE!</v>
      </c>
    </row>
    <row r="54" spans="1:14" ht="15.75" thickBot="1" x14ac:dyDescent="0.3">
      <c r="A54" s="56" t="s">
        <v>843</v>
      </c>
      <c r="B54" s="57">
        <v>9</v>
      </c>
      <c r="C54" s="57" t="s">
        <v>862</v>
      </c>
      <c r="D54" s="18" t="s">
        <v>210</v>
      </c>
      <c r="E54" s="18" t="str">
        <f t="shared" ca="1" si="18"/>
        <v>GPIO1_IO00/ENET_PHY_REF_CLK_ROOT///ISP_FL_TRIG_0/////REF_CLK_32K//////EXT_CLK1</v>
      </c>
      <c r="F54" s="18"/>
      <c r="G54" s="19" t="str">
        <f t="shared" ca="1" si="0"/>
        <v/>
      </c>
      <c r="I54" t="str">
        <f t="shared" si="19"/>
        <v>1</v>
      </c>
      <c r="J54" t="str">
        <f t="shared" si="20"/>
        <v>1</v>
      </c>
      <c r="K54">
        <f t="shared" si="21"/>
        <v>2</v>
      </c>
      <c r="L54" t="str">
        <f t="shared" ca="1" si="12"/>
        <v>GPIO1_IO00</v>
      </c>
      <c r="M54">
        <f t="shared" ca="1" si="13"/>
        <v>1</v>
      </c>
      <c r="N54">
        <f t="shared" ca="1" si="14"/>
        <v>11</v>
      </c>
    </row>
    <row r="55" spans="1:14" ht="15.75" thickBot="1" x14ac:dyDescent="0.3"/>
    <row r="56" spans="1:14" x14ac:dyDescent="0.25">
      <c r="A56" s="50" t="s">
        <v>839</v>
      </c>
      <c r="B56" s="51">
        <v>1</v>
      </c>
      <c r="C56" s="51" t="s">
        <v>907</v>
      </c>
      <c r="D56" s="15" t="s">
        <v>227</v>
      </c>
      <c r="E56" s="15" t="str">
        <f t="shared" ref="E56:E61" ca="1" si="22">INDIRECT("'"&amp;$E$1&amp;"'"&amp;"!D"&amp;(K56))</f>
        <v>NC/*/BT_HOST_WAKE</v>
      </c>
      <c r="F56" s="15"/>
      <c r="G56" s="16" t="str">
        <f t="shared" ca="1" si="0"/>
        <v xml:space="preserve">Connect to J1.29 for BT host wake </v>
      </c>
      <c r="I56" t="str">
        <f t="shared" ref="I56:I64" si="23">MID(C56,2,1)</f>
        <v>1</v>
      </c>
      <c r="J56" t="str">
        <f t="shared" ref="J56:J64" si="24">MID(C56,4,2)</f>
        <v>23</v>
      </c>
      <c r="K56">
        <f t="shared" ref="K56:K64" si="25">(I56-1)*90+J56+1</f>
        <v>24</v>
      </c>
      <c r="L56" t="str">
        <f t="shared" ca="1" si="12"/>
        <v/>
      </c>
      <c r="M56" t="e">
        <f t="shared" ca="1" si="13"/>
        <v>#VALUE!</v>
      </c>
      <c r="N56" t="e">
        <f t="shared" ca="1" si="14"/>
        <v>#VALUE!</v>
      </c>
    </row>
    <row r="57" spans="1:14" x14ac:dyDescent="0.25">
      <c r="A57" s="54" t="s">
        <v>839</v>
      </c>
      <c r="B57" s="20">
        <v>2</v>
      </c>
      <c r="C57" s="20" t="s">
        <v>903</v>
      </c>
      <c r="D57" s="8" t="s">
        <v>301</v>
      </c>
      <c r="E57" s="8" t="str">
        <f t="shared" ca="1" si="22"/>
        <v>ECSPI1_SCLK/UART3_RXD//I2C1_SCL///SAI7_RXFS/////GPIO5_IO06</v>
      </c>
      <c r="F57" s="8"/>
      <c r="G57" s="17" t="str">
        <f t="shared" ca="1" si="0"/>
        <v>Do not use I2C1 function; Reserved for DART on non exposed pins;</v>
      </c>
      <c r="I57" t="str">
        <f t="shared" si="23"/>
        <v>2</v>
      </c>
      <c r="J57" t="str">
        <f t="shared" si="24"/>
        <v>77</v>
      </c>
      <c r="K57">
        <f t="shared" si="25"/>
        <v>168</v>
      </c>
      <c r="L57" t="str">
        <f t="shared" ca="1" si="12"/>
        <v>GPIO5_IO06</v>
      </c>
      <c r="M57">
        <f t="shared" ca="1" si="13"/>
        <v>49</v>
      </c>
      <c r="N57" t="e">
        <f t="shared" ca="1" si="14"/>
        <v>#VALUE!</v>
      </c>
    </row>
    <row r="58" spans="1:14" x14ac:dyDescent="0.25">
      <c r="A58" s="54" t="s">
        <v>839</v>
      </c>
      <c r="B58" s="20">
        <v>3</v>
      </c>
      <c r="C58" s="20" t="s">
        <v>908</v>
      </c>
      <c r="D58" s="8" t="s">
        <v>906</v>
      </c>
      <c r="E58" s="8" t="str">
        <f t="shared" ca="1" si="22"/>
        <v>SD1_RESET_B/ENET1_IN=ENET1_TX_CLK,OUT=ENET_REF_CLK_ROOT///I2C3_SCL////UART3_RTS_B/////GPIO2_IO10</v>
      </c>
      <c r="F58" s="8"/>
      <c r="G58" s="17" t="str">
        <f t="shared" ca="1" si="0"/>
        <v>With WB configuration run @ 3.3V; Otherwise @ 1.8V
Runs on the same level of selected WIFI module.</v>
      </c>
      <c r="I58" t="str">
        <f t="shared" si="23"/>
        <v>1</v>
      </c>
      <c r="J58" t="str">
        <f t="shared" si="24"/>
        <v>29</v>
      </c>
      <c r="K58">
        <f t="shared" si="25"/>
        <v>30</v>
      </c>
      <c r="L58" t="str">
        <f t="shared" ca="1" si="12"/>
        <v>GPIO2_IO10</v>
      </c>
      <c r="M58">
        <f t="shared" ca="1" si="13"/>
        <v>87</v>
      </c>
      <c r="N58" t="e">
        <f t="shared" ca="1" si="14"/>
        <v>#VALUE!</v>
      </c>
    </row>
    <row r="59" spans="1:14" x14ac:dyDescent="0.25">
      <c r="A59" s="54" t="s">
        <v>839</v>
      </c>
      <c r="B59" s="20">
        <v>4</v>
      </c>
      <c r="C59" s="20" t="s">
        <v>911</v>
      </c>
      <c r="D59" s="8" t="s">
        <v>303</v>
      </c>
      <c r="E59" s="8" t="str">
        <f t="shared" ca="1" si="22"/>
        <v>ECSPI1_SS0/UART3_RTS_B//I2C2_SDA///SAI7_TXFS/////GPIO5_IO09</v>
      </c>
      <c r="F59" s="8" t="s">
        <v>1251</v>
      </c>
      <c r="G59" s="17" t="str">
        <f t="shared" ca="1" si="0"/>
        <v/>
      </c>
      <c r="I59" t="str">
        <f t="shared" si="23"/>
        <v>2</v>
      </c>
      <c r="J59" t="str">
        <f t="shared" si="24"/>
        <v>79</v>
      </c>
      <c r="K59">
        <f t="shared" si="25"/>
        <v>170</v>
      </c>
      <c r="L59" t="str">
        <f t="shared" ca="1" si="12"/>
        <v>GPIO5_IO09</v>
      </c>
      <c r="M59">
        <f t="shared" ca="1" si="13"/>
        <v>50</v>
      </c>
      <c r="N59" t="e">
        <f t="shared" ca="1" si="14"/>
        <v>#VALUE!</v>
      </c>
    </row>
    <row r="60" spans="1:14" x14ac:dyDescent="0.25">
      <c r="A60" s="54" t="s">
        <v>839</v>
      </c>
      <c r="B60" s="20">
        <v>5</v>
      </c>
      <c r="C60" s="20" t="s">
        <v>909</v>
      </c>
      <c r="D60" s="8" t="s">
        <v>228</v>
      </c>
      <c r="E60" s="8" t="str">
        <f t="shared" ca="1" si="22"/>
        <v>NC/*/WIFI_HOST_WAKE</v>
      </c>
      <c r="F60" s="8"/>
      <c r="G60" s="17" t="str">
        <f t="shared" ca="1" si="0"/>
        <v xml:space="preserve">Connect to J1.29 for WIFI host wake </v>
      </c>
      <c r="I60" t="str">
        <f t="shared" si="23"/>
        <v>1</v>
      </c>
      <c r="J60" t="str">
        <f t="shared" si="24"/>
        <v>25</v>
      </c>
      <c r="K60">
        <f t="shared" si="25"/>
        <v>26</v>
      </c>
      <c r="L60" t="str">
        <f t="shared" ca="1" si="12"/>
        <v/>
      </c>
      <c r="M60" t="e">
        <f t="shared" ca="1" si="13"/>
        <v>#VALUE!</v>
      </c>
      <c r="N60" t="e">
        <f t="shared" ca="1" si="14"/>
        <v>#VALUE!</v>
      </c>
    </row>
    <row r="61" spans="1:14" x14ac:dyDescent="0.25">
      <c r="A61" s="54" t="s">
        <v>839</v>
      </c>
      <c r="B61" s="20">
        <v>6</v>
      </c>
      <c r="C61" s="20" t="s">
        <v>912</v>
      </c>
      <c r="D61" s="8" t="s">
        <v>307</v>
      </c>
      <c r="E61" s="8" t="str">
        <f t="shared" ca="1" si="22"/>
        <v>ECSPI1_MOSI/UART3_TXD//I2C1_SDA///SAI7_RXC/////GPIO5_IO07</v>
      </c>
      <c r="F61" s="8"/>
      <c r="G61" s="17" t="str">
        <f t="shared" ca="1" si="0"/>
        <v>Do not use I2C1 function; Reserved for DART on non exposed pins;</v>
      </c>
      <c r="I61" t="str">
        <f t="shared" si="23"/>
        <v>2</v>
      </c>
      <c r="J61" t="str">
        <f t="shared" si="24"/>
        <v>83</v>
      </c>
      <c r="K61">
        <f t="shared" si="25"/>
        <v>174</v>
      </c>
      <c r="L61" t="str">
        <f t="shared" ca="1" si="12"/>
        <v>GPIO5_IO07</v>
      </c>
      <c r="M61">
        <f t="shared" ca="1" si="13"/>
        <v>48</v>
      </c>
      <c r="N61" t="e">
        <f t="shared" ca="1" si="14"/>
        <v>#VALUE!</v>
      </c>
    </row>
    <row r="62" spans="1:14" x14ac:dyDescent="0.25">
      <c r="A62" s="54" t="s">
        <v>839</v>
      </c>
      <c r="B62" s="20">
        <v>7</v>
      </c>
      <c r="C62" s="20"/>
      <c r="D62" s="8" t="s">
        <v>1252</v>
      </c>
      <c r="E62" s="8" t="s">
        <v>1254</v>
      </c>
      <c r="F62" s="8"/>
      <c r="G62" s="17"/>
      <c r="I62" t="str">
        <f t="shared" si="23"/>
        <v/>
      </c>
      <c r="J62" t="str">
        <f t="shared" si="24"/>
        <v/>
      </c>
      <c r="K62" t="e">
        <f t="shared" si="25"/>
        <v>#VALUE!</v>
      </c>
      <c r="L62" t="str">
        <f t="shared" si="12"/>
        <v/>
      </c>
      <c r="M62" t="e">
        <f t="shared" si="13"/>
        <v>#VALUE!</v>
      </c>
      <c r="N62" t="e">
        <f t="shared" si="14"/>
        <v>#VALUE!</v>
      </c>
    </row>
    <row r="63" spans="1:14" x14ac:dyDescent="0.25">
      <c r="A63" s="54" t="s">
        <v>839</v>
      </c>
      <c r="B63" s="20">
        <v>8</v>
      </c>
      <c r="C63" s="20" t="s">
        <v>913</v>
      </c>
      <c r="D63" s="8" t="s">
        <v>305</v>
      </c>
      <c r="E63" s="8" t="str">
        <f t="shared" ref="E63" ca="1" si="26">INDIRECT("'"&amp;$E$1&amp;"'"&amp;"!D"&amp;(K63))</f>
        <v>ECSPI1_MISO/UART3_CTS_B//I2C2_SCL///SAI7_RXD0/////GPIO5_IO08</v>
      </c>
      <c r="F63" s="8"/>
      <c r="G63" s="17" t="str">
        <f t="shared" ref="G63" ca="1" si="27">IF(INDIRECT("'"&amp;$E$1&amp;"'"&amp;"!H"&amp;(K63))=0,"",INDIRECT("'"&amp;$E$1&amp;"'"&amp;"!H"&amp;(K63)))</f>
        <v/>
      </c>
      <c r="I63" t="str">
        <f t="shared" ref="I63" si="28">MID(C63,2,1)</f>
        <v>2</v>
      </c>
      <c r="J63" t="str">
        <f t="shared" ref="J63" si="29">MID(C63,4,2)</f>
        <v>81</v>
      </c>
      <c r="K63">
        <f t="shared" ref="K63" si="30">(I63-1)*90+J63+1</f>
        <v>172</v>
      </c>
      <c r="L63" t="str">
        <f t="shared" ca="1" si="12"/>
        <v>GPIO5_IO08</v>
      </c>
      <c r="M63">
        <f t="shared" ca="1" si="13"/>
        <v>51</v>
      </c>
      <c r="N63" t="e">
        <f t="shared" ca="1" si="14"/>
        <v>#VALUE!</v>
      </c>
    </row>
    <row r="64" spans="1:14" ht="15.75" thickBot="1" x14ac:dyDescent="0.3">
      <c r="A64" s="56" t="s">
        <v>839</v>
      </c>
      <c r="B64" s="57">
        <v>9</v>
      </c>
      <c r="C64" s="57"/>
      <c r="D64" s="18" t="s">
        <v>1253</v>
      </c>
      <c r="E64" s="18" t="s">
        <v>1254</v>
      </c>
      <c r="F64" s="18"/>
      <c r="G64" s="19"/>
      <c r="I64" t="str">
        <f t="shared" si="23"/>
        <v/>
      </c>
      <c r="J64" t="str">
        <f t="shared" si="24"/>
        <v/>
      </c>
      <c r="K64" t="e">
        <f t="shared" si="25"/>
        <v>#VALUE!</v>
      </c>
      <c r="L64" t="str">
        <f t="shared" si="12"/>
        <v/>
      </c>
      <c r="M64" t="e">
        <f t="shared" si="13"/>
        <v>#VALUE!</v>
      </c>
      <c r="N64" t="e">
        <f t="shared" si="14"/>
        <v>#VALUE!</v>
      </c>
    </row>
    <row r="66" spans="1:14" ht="15.75" thickBot="1" x14ac:dyDescent="0.3"/>
    <row r="67" spans="1:14" x14ac:dyDescent="0.25">
      <c r="A67" s="50" t="s">
        <v>837</v>
      </c>
      <c r="B67" s="51">
        <v>2</v>
      </c>
      <c r="C67" s="51" t="s">
        <v>914</v>
      </c>
      <c r="D67" s="15" t="s">
        <v>336</v>
      </c>
      <c r="E67" s="15" t="str">
        <f t="shared" ref="E67:E74" ca="1" si="31">INDIRECT("'"&amp;$E$1&amp;"'"&amp;"!D"&amp;(K67))</f>
        <v>GPIO1_IO11/USB2_OTG_ID//PWM2_OUT////SD3_VSELECT</v>
      </c>
      <c r="F67" s="15"/>
      <c r="G67" s="16" t="str">
        <f t="shared" ca="1" si="0"/>
        <v/>
      </c>
      <c r="I67" t="str">
        <f t="shared" ref="I67:I74" si="32">MID(C67,2,1)</f>
        <v>3</v>
      </c>
      <c r="J67" t="str">
        <f t="shared" ref="J67:J74" si="33">MID(C67,4,2)</f>
        <v>30</v>
      </c>
      <c r="K67">
        <f t="shared" ref="K67:K74" si="34">(I67-1)*90+J67+1</f>
        <v>211</v>
      </c>
      <c r="L67" t="str">
        <f t="shared" ca="1" si="12"/>
        <v>GPIO1_IO11</v>
      </c>
      <c r="M67">
        <f t="shared" ca="1" si="13"/>
        <v>1</v>
      </c>
      <c r="N67">
        <f t="shared" ca="1" si="14"/>
        <v>11</v>
      </c>
    </row>
    <row r="68" spans="1:14" x14ac:dyDescent="0.25">
      <c r="A68" s="54" t="s">
        <v>837</v>
      </c>
      <c r="B68" s="20">
        <v>3</v>
      </c>
      <c r="C68" s="20" t="s">
        <v>915</v>
      </c>
      <c r="D68" s="8" t="s">
        <v>334</v>
      </c>
      <c r="E68" s="8" t="str">
        <f t="shared" ca="1" si="31"/>
        <v>SPDIF_RX/PWM2_OUT//I2C5_SDA///GPT1_COMPARE2////FLEXCAN1_RX/////GPIO5_IO04</v>
      </c>
      <c r="F68" s="8" t="s">
        <v>1238</v>
      </c>
      <c r="G68" s="17" t="str">
        <f t="shared" ca="1" si="0"/>
        <v/>
      </c>
      <c r="I68" t="str">
        <f t="shared" si="32"/>
        <v>3</v>
      </c>
      <c r="J68" t="str">
        <f t="shared" si="33"/>
        <v>28</v>
      </c>
      <c r="K68">
        <f t="shared" si="34"/>
        <v>209</v>
      </c>
      <c r="L68" t="str">
        <f t="shared" ca="1" si="12"/>
        <v>GPIO5_IO04</v>
      </c>
      <c r="M68">
        <f t="shared" ca="1" si="13"/>
        <v>64</v>
      </c>
      <c r="N68" t="e">
        <f t="shared" ca="1" si="14"/>
        <v>#VALUE!</v>
      </c>
    </row>
    <row r="69" spans="1:14" x14ac:dyDescent="0.25">
      <c r="A69" s="54" t="s">
        <v>837</v>
      </c>
      <c r="B69" s="20">
        <v>4</v>
      </c>
      <c r="C69" s="20" t="s">
        <v>916</v>
      </c>
      <c r="D69" s="8" t="s">
        <v>345</v>
      </c>
      <c r="E69" s="8" t="str">
        <f t="shared" ca="1" si="31"/>
        <v>GPIO1_IO12/USB1_OTG_PWR/////SDMA2_EXT_EVENT1</v>
      </c>
      <c r="F69" s="8"/>
      <c r="G69" s="17" t="str">
        <f t="shared" ca="1" si="0"/>
        <v/>
      </c>
      <c r="I69" t="str">
        <f t="shared" si="32"/>
        <v>3</v>
      </c>
      <c r="J69" t="str">
        <f t="shared" si="33"/>
        <v>50</v>
      </c>
      <c r="K69">
        <f t="shared" si="34"/>
        <v>231</v>
      </c>
      <c r="L69" t="str">
        <f t="shared" ca="1" si="12"/>
        <v>GPIO1_IO12</v>
      </c>
      <c r="M69">
        <f t="shared" ca="1" si="13"/>
        <v>1</v>
      </c>
      <c r="N69">
        <f t="shared" ca="1" si="14"/>
        <v>11</v>
      </c>
    </row>
    <row r="70" spans="1:14" x14ac:dyDescent="0.25">
      <c r="A70" s="54" t="s">
        <v>837</v>
      </c>
      <c r="B70" s="20">
        <v>5</v>
      </c>
      <c r="C70" s="20" t="s">
        <v>917</v>
      </c>
      <c r="D70" s="8" t="s">
        <v>338</v>
      </c>
      <c r="E70" s="8" t="str">
        <f t="shared" ca="1" si="31"/>
        <v>SPDIF_EXT_CLK/PWM1_OUT///GPT1_COMPARE3/////GPIO5_IO05</v>
      </c>
      <c r="F70" s="8"/>
      <c r="G70" s="17" t="str">
        <f t="shared" ref="G70:G145" ca="1" si="35">IF(INDIRECT("'"&amp;$E$1&amp;"'"&amp;"!H"&amp;(K70))=0,"",INDIRECT("'"&amp;$E$1&amp;"'"&amp;"!H"&amp;(K70)))</f>
        <v/>
      </c>
      <c r="I70" t="str">
        <f t="shared" si="32"/>
        <v>3</v>
      </c>
      <c r="J70" t="str">
        <f t="shared" si="33"/>
        <v>32</v>
      </c>
      <c r="K70">
        <f t="shared" si="34"/>
        <v>213</v>
      </c>
      <c r="L70" t="str">
        <f t="shared" ca="1" si="12"/>
        <v>GPIO5_IO05</v>
      </c>
      <c r="M70">
        <f t="shared" ca="1" si="13"/>
        <v>44</v>
      </c>
      <c r="N70" t="e">
        <f t="shared" ca="1" si="14"/>
        <v>#VALUE!</v>
      </c>
    </row>
    <row r="71" spans="1:14" x14ac:dyDescent="0.25">
      <c r="A71" s="54" t="s">
        <v>837</v>
      </c>
      <c r="B71" s="20">
        <v>6</v>
      </c>
      <c r="C71" s="20" t="s">
        <v>919</v>
      </c>
      <c r="D71" s="8" t="s">
        <v>349</v>
      </c>
      <c r="E71" s="8" t="str">
        <f t="shared" ca="1" si="31"/>
        <v>GPIO1_IO08/ENET_1588_EVENT0_IN//PWM1_OUT///ISP_PRELIGHT_TRIG_1////ENET_1588_EVENT0_AUX_IN/////SD2_RESET_B</v>
      </c>
      <c r="F71" s="8"/>
      <c r="G71" s="17" t="str">
        <f t="shared" ca="1" si="35"/>
        <v/>
      </c>
      <c r="I71" t="str">
        <f t="shared" si="32"/>
        <v>3</v>
      </c>
      <c r="J71" t="str">
        <f t="shared" si="33"/>
        <v>60</v>
      </c>
      <c r="K71">
        <f t="shared" si="34"/>
        <v>241</v>
      </c>
      <c r="L71" t="str">
        <f t="shared" ca="1" si="12"/>
        <v>GPIO1_IO08</v>
      </c>
      <c r="M71">
        <f t="shared" ca="1" si="13"/>
        <v>1</v>
      </c>
      <c r="N71">
        <f t="shared" ca="1" si="14"/>
        <v>11</v>
      </c>
    </row>
    <row r="72" spans="1:14" x14ac:dyDescent="0.25">
      <c r="A72" s="54" t="s">
        <v>837</v>
      </c>
      <c r="B72" s="20">
        <v>7</v>
      </c>
      <c r="C72" s="20" t="s">
        <v>918</v>
      </c>
      <c r="D72" s="8" t="s">
        <v>339</v>
      </c>
      <c r="E72" s="8" t="str">
        <f t="shared" ca="1" si="31"/>
        <v>SPDIF_TX/PWM3_OUT//I2C5_SCL///GPT1_COMPARE1////FLEXCAN1_TX/////GPIO5_IO03</v>
      </c>
      <c r="F72" s="8" t="s">
        <v>1239</v>
      </c>
      <c r="G72" s="17" t="str">
        <f t="shared" ca="1" si="35"/>
        <v/>
      </c>
      <c r="I72" t="str">
        <f t="shared" si="32"/>
        <v>3</v>
      </c>
      <c r="J72" t="str">
        <f t="shared" si="33"/>
        <v>36</v>
      </c>
      <c r="K72">
        <f t="shared" si="34"/>
        <v>217</v>
      </c>
      <c r="L72" t="str">
        <f t="shared" ca="1" si="12"/>
        <v>GPIO5_IO03</v>
      </c>
      <c r="M72">
        <f t="shared" ca="1" si="13"/>
        <v>64</v>
      </c>
      <c r="N72" t="e">
        <f t="shared" ca="1" si="14"/>
        <v>#VALUE!</v>
      </c>
    </row>
    <row r="73" spans="1:14" x14ac:dyDescent="0.25">
      <c r="A73" s="54" t="s">
        <v>837</v>
      </c>
      <c r="B73" s="20">
        <v>8</v>
      </c>
      <c r="C73" s="20" t="s">
        <v>923</v>
      </c>
      <c r="D73" s="8" t="s">
        <v>340</v>
      </c>
      <c r="E73" s="8" t="str">
        <f t="shared" ca="1" si="31"/>
        <v>GPIO1_IO15/USB2_OTG_OC////SD3_WP/////PWM4_OUT//////CLKO2</v>
      </c>
      <c r="F73" s="8"/>
      <c r="G73" s="17" t="str">
        <f t="shared" ca="1" si="35"/>
        <v/>
      </c>
      <c r="I73" t="str">
        <f t="shared" si="32"/>
        <v>3</v>
      </c>
      <c r="J73" t="str">
        <f t="shared" si="33"/>
        <v>38</v>
      </c>
      <c r="K73">
        <f t="shared" si="34"/>
        <v>219</v>
      </c>
      <c r="L73" t="str">
        <f t="shared" ca="1" si="12"/>
        <v>GPIO1_IO15</v>
      </c>
      <c r="M73">
        <f t="shared" ca="1" si="13"/>
        <v>1</v>
      </c>
      <c r="N73">
        <f t="shared" ca="1" si="14"/>
        <v>11</v>
      </c>
    </row>
    <row r="74" spans="1:14" ht="15.75" thickBot="1" x14ac:dyDescent="0.3">
      <c r="A74" s="56" t="s">
        <v>837</v>
      </c>
      <c r="B74" s="57">
        <v>10</v>
      </c>
      <c r="C74" s="57" t="s">
        <v>921</v>
      </c>
      <c r="D74" s="18" t="s">
        <v>348</v>
      </c>
      <c r="E74" s="18" t="str">
        <f t="shared" ca="1" si="31"/>
        <v>GPIO1_IO06/ENET_MDC///ISP_SHUTTER_TRIG_1/////SD1_CD_B//////EXT_CLK3</v>
      </c>
      <c r="F74" s="18"/>
      <c r="G74" s="19" t="str">
        <f t="shared" ca="1" si="35"/>
        <v/>
      </c>
      <c r="I74" t="str">
        <f t="shared" si="32"/>
        <v>3</v>
      </c>
      <c r="J74" t="str">
        <f t="shared" si="33"/>
        <v>58</v>
      </c>
      <c r="K74">
        <f t="shared" si="34"/>
        <v>239</v>
      </c>
      <c r="L74" t="str">
        <f t="shared" ca="1" si="12"/>
        <v>GPIO1_IO06</v>
      </c>
      <c r="M74">
        <f t="shared" ca="1" si="13"/>
        <v>1</v>
      </c>
      <c r="N74">
        <f t="shared" ca="1" si="14"/>
        <v>11</v>
      </c>
    </row>
    <row r="76" spans="1:14" ht="15.75" thickBot="1" x14ac:dyDescent="0.3">
      <c r="A76" s="62" t="s">
        <v>1258</v>
      </c>
    </row>
    <row r="77" spans="1:14" ht="30" x14ac:dyDescent="0.25">
      <c r="A77" s="50" t="s">
        <v>1255</v>
      </c>
      <c r="B77" s="51">
        <v>1</v>
      </c>
      <c r="C77" s="51" t="s">
        <v>1126</v>
      </c>
      <c r="D77" s="15" t="s">
        <v>236</v>
      </c>
      <c r="E77" s="15" t="str">
        <f t="shared" ref="E77:E84" ca="1" si="36">INDIRECT("'"&amp;$E$1&amp;"'"&amp;"!D"&amp;(K77))</f>
        <v>NAND_DQS_1V8/QSPI_A_DQS_1V8//SAI3_MCLK_1V8///ISP_SHUTTER_OPEN_0_1V8////I2C3_SCL_1V8/////GPIO3_IO14_1V8</v>
      </c>
      <c r="F77" s="61" t="s">
        <v>1262</v>
      </c>
      <c r="G77" s="16" t="str">
        <f t="shared" ref="G77:G84" ca="1" si="37">IF(INDIRECT("'"&amp;$E$1&amp;"'"&amp;"!H"&amp;(K77))=0,"",INDIRECT("'"&amp;$E$1&amp;"'"&amp;"!H"&amp;(K77)))</f>
        <v>Run @ 1.8V</v>
      </c>
      <c r="I77" t="str">
        <f t="shared" ref="I77:I84" si="38">MID(C77,2,1)</f>
        <v>1</v>
      </c>
      <c r="J77" t="str">
        <f t="shared" ref="J77:J84" si="39">MID(C77,4,2)</f>
        <v>38</v>
      </c>
      <c r="K77">
        <f t="shared" ref="K77:K84" si="40">(I77-1)*90+J77+1</f>
        <v>39</v>
      </c>
      <c r="L77" t="str">
        <f t="shared" ca="1" si="12"/>
        <v>GPIO3_IO14_1V8</v>
      </c>
      <c r="M77">
        <f t="shared" ca="1" si="13"/>
        <v>89</v>
      </c>
      <c r="N77" t="e">
        <f t="shared" ca="1" si="14"/>
        <v>#VALUE!</v>
      </c>
    </row>
    <row r="78" spans="1:14" x14ac:dyDescent="0.25">
      <c r="A78" s="54" t="s">
        <v>1255</v>
      </c>
      <c r="B78" s="20">
        <v>2</v>
      </c>
      <c r="C78" s="20" t="s">
        <v>1115</v>
      </c>
      <c r="D78" s="8" t="s">
        <v>234</v>
      </c>
      <c r="E78" s="8" t="str">
        <f t="shared" ca="1" si="36"/>
        <v>NC</v>
      </c>
      <c r="F78" s="8"/>
      <c r="G78" s="17" t="str">
        <f t="shared" ca="1" si="37"/>
        <v/>
      </c>
      <c r="I78" t="str">
        <f t="shared" si="38"/>
        <v>1</v>
      </c>
      <c r="J78" t="str">
        <f t="shared" si="39"/>
        <v>36</v>
      </c>
      <c r="K78">
        <f t="shared" si="40"/>
        <v>37</v>
      </c>
      <c r="L78" t="str">
        <f t="shared" ca="1" si="12"/>
        <v/>
      </c>
      <c r="M78" t="e">
        <f t="shared" ca="1" si="13"/>
        <v>#VALUE!</v>
      </c>
      <c r="N78" t="e">
        <f t="shared" ca="1" si="14"/>
        <v>#VALUE!</v>
      </c>
    </row>
    <row r="79" spans="1:14" x14ac:dyDescent="0.25">
      <c r="A79" s="54" t="s">
        <v>1255</v>
      </c>
      <c r="B79" s="20">
        <v>3</v>
      </c>
      <c r="C79" s="20" t="s">
        <v>1127</v>
      </c>
      <c r="D79" s="8" t="s">
        <v>244</v>
      </c>
      <c r="E79" s="8" t="str">
        <f t="shared" ca="1" si="36"/>
        <v>NAND_DATA03_1V8/QSPI_A_DATA3_1V8//SD3_WP_1V8///UART4_RTS_B_1V8////ISP_FL_TRIG_1_1V8/////GPIO3_IO09_1V8</v>
      </c>
      <c r="F79" s="8"/>
      <c r="G79" s="17" t="str">
        <f t="shared" ca="1" si="37"/>
        <v>Run @ 1.8V</v>
      </c>
      <c r="I79" t="str">
        <f t="shared" si="38"/>
        <v>1</v>
      </c>
      <c r="J79" t="str">
        <f t="shared" si="39"/>
        <v>46</v>
      </c>
      <c r="K79">
        <f t="shared" si="40"/>
        <v>47</v>
      </c>
      <c r="L79" t="str">
        <f t="shared" ca="1" si="12"/>
        <v>GPIO3_IO09_1V8</v>
      </c>
      <c r="M79">
        <f t="shared" ca="1" si="13"/>
        <v>89</v>
      </c>
      <c r="N79" t="e">
        <f t="shared" ca="1" si="14"/>
        <v>#VALUE!</v>
      </c>
    </row>
    <row r="80" spans="1:14" x14ac:dyDescent="0.25">
      <c r="A80" s="54" t="s">
        <v>1255</v>
      </c>
      <c r="B80" s="20">
        <v>4</v>
      </c>
      <c r="C80" s="20" t="s">
        <v>1114</v>
      </c>
      <c r="D80" s="8" t="s">
        <v>245</v>
      </c>
      <c r="E80" s="8" t="str">
        <f t="shared" ca="1" si="36"/>
        <v>GPIO1_IO09/ENET_1588_EVENT0_OUT//PWM2_OUT///ISP_SHUTTER_OPEN_1////SD3_RESET_B/////SDMA2_EXT_EVENT0</v>
      </c>
      <c r="F80" s="8"/>
      <c r="G80" s="17" t="str">
        <f t="shared" ca="1" si="37"/>
        <v/>
      </c>
      <c r="I80" t="str">
        <f t="shared" si="38"/>
        <v>1</v>
      </c>
      <c r="J80" t="str">
        <f t="shared" si="39"/>
        <v>47</v>
      </c>
      <c r="K80">
        <f t="shared" si="40"/>
        <v>48</v>
      </c>
      <c r="L80" t="str">
        <f t="shared" ca="1" si="12"/>
        <v>GPIO1_IO09</v>
      </c>
      <c r="M80">
        <f t="shared" ca="1" si="13"/>
        <v>1</v>
      </c>
      <c r="N80">
        <f t="shared" ca="1" si="14"/>
        <v>11</v>
      </c>
    </row>
    <row r="81" spans="1:14" x14ac:dyDescent="0.25">
      <c r="A81" s="54" t="s">
        <v>1255</v>
      </c>
      <c r="B81" s="20">
        <v>5</v>
      </c>
      <c r="C81" s="20" t="s">
        <v>1128</v>
      </c>
      <c r="D81" s="8" t="s">
        <v>247</v>
      </c>
      <c r="E81" s="8" t="str">
        <f t="shared" ca="1" si="36"/>
        <v>NAND_DATA02_1V8/QSPI_A_DATA2_1V8//SD3_CD_B_1V8///UART4_CTS_B_1V8////I2C4_SDA_1V8/////GPIO3_IO08_1V8</v>
      </c>
      <c r="F81" s="8"/>
      <c r="G81" s="17" t="str">
        <f t="shared" ca="1" si="37"/>
        <v>Run @ 1.8V</v>
      </c>
      <c r="I81" t="str">
        <f t="shared" si="38"/>
        <v>1</v>
      </c>
      <c r="J81" t="str">
        <f t="shared" si="39"/>
        <v>50</v>
      </c>
      <c r="K81">
        <f t="shared" si="40"/>
        <v>51</v>
      </c>
      <c r="L81" t="str">
        <f t="shared" ca="1" si="12"/>
        <v>GPIO3_IO08_1V8</v>
      </c>
      <c r="M81">
        <f t="shared" ca="1" si="13"/>
        <v>86</v>
      </c>
      <c r="N81" t="e">
        <f t="shared" ca="1" si="14"/>
        <v>#VALUE!</v>
      </c>
    </row>
    <row r="82" spans="1:14" x14ac:dyDescent="0.25">
      <c r="A82" s="54" t="s">
        <v>1255</v>
      </c>
      <c r="B82" s="20">
        <v>6</v>
      </c>
      <c r="C82" s="20" t="s">
        <v>1257</v>
      </c>
      <c r="D82" s="8" t="s">
        <v>1256</v>
      </c>
      <c r="E82" s="8" t="str">
        <f t="shared" ca="1" si="36"/>
        <v>BOOT_MODE3</v>
      </c>
      <c r="F82" s="8"/>
      <c r="G82" s="17" t="str">
        <f t="shared" ca="1" si="37"/>
        <v/>
      </c>
      <c r="I82" t="str">
        <f t="shared" si="38"/>
        <v>1</v>
      </c>
      <c r="J82" t="str">
        <f t="shared" si="39"/>
        <v>72</v>
      </c>
      <c r="K82">
        <f t="shared" si="40"/>
        <v>73</v>
      </c>
    </row>
    <row r="83" spans="1:14" x14ac:dyDescent="0.25">
      <c r="A83" s="54" t="s">
        <v>1255</v>
      </c>
      <c r="B83" s="20">
        <v>7</v>
      </c>
      <c r="C83" s="20" t="s">
        <v>1129</v>
      </c>
      <c r="D83" s="8" t="s">
        <v>231</v>
      </c>
      <c r="E83" s="8" t="str">
        <f t="shared" ca="1" si="36"/>
        <v>NAND_DATA01_1V8/QSPI_A_DATA1_1V8//SAI3_TXFS_1V8///ISP_PRELIGHT_TRIG_0_1V8////UART4_TX_1V8/////GPIO3_IO07_1V8</v>
      </c>
      <c r="F83" s="8"/>
      <c r="G83" s="17" t="str">
        <f t="shared" ca="1" si="37"/>
        <v>Run @ 1.8V</v>
      </c>
      <c r="I83" t="str">
        <f t="shared" si="38"/>
        <v>1</v>
      </c>
      <c r="J83" t="str">
        <f t="shared" si="39"/>
        <v>32</v>
      </c>
      <c r="K83">
        <f t="shared" si="40"/>
        <v>33</v>
      </c>
      <c r="L83" t="str">
        <f t="shared" ref="L83:L145" ca="1" si="41">IFERROR(MID(E83,M83,IFERROR(N83,LEN(E83)+1)-M83),"")</f>
        <v>GPIO3_IO07_1V8</v>
      </c>
      <c r="M83">
        <f t="shared" ref="M83:M145" ca="1" si="42">SEARCH($L$1,E83,1)</f>
        <v>95</v>
      </c>
      <c r="N83" t="e">
        <f t="shared" ref="N83:N145" ca="1" si="43">SEARCH("/",E83,M83)</f>
        <v>#VALUE!</v>
      </c>
    </row>
    <row r="84" spans="1:14" x14ac:dyDescent="0.25">
      <c r="A84" s="54" t="s">
        <v>1255</v>
      </c>
      <c r="B84" s="20">
        <v>8</v>
      </c>
      <c r="C84" s="20" t="s">
        <v>1119</v>
      </c>
      <c r="D84" s="8" t="s">
        <v>238</v>
      </c>
      <c r="E84" s="8" t="str">
        <f t="shared" ca="1" si="36"/>
        <v>NAND_ALE_1V8/QSPI_A_SCLK_1V8//SAI3_TXC_1V8///ISP_FL_TRIG_0_1V8////UART3_RX_1V8/////GPIO3_IO00_1V8</v>
      </c>
      <c r="F84" s="8"/>
      <c r="G84" s="17" t="str">
        <f t="shared" ca="1" si="37"/>
        <v>Run @ 1.8V</v>
      </c>
      <c r="I84" t="str">
        <f t="shared" si="38"/>
        <v>1</v>
      </c>
      <c r="J84" t="str">
        <f t="shared" si="39"/>
        <v>40</v>
      </c>
      <c r="K84">
        <f t="shared" si="40"/>
        <v>41</v>
      </c>
      <c r="L84" t="str">
        <f t="shared" ca="1" si="41"/>
        <v>GPIO3_IO00_1V8</v>
      </c>
      <c r="M84">
        <f t="shared" ca="1" si="42"/>
        <v>84</v>
      </c>
      <c r="N84" t="e">
        <f t="shared" ca="1" si="43"/>
        <v>#VALUE!</v>
      </c>
    </row>
    <row r="85" spans="1:14" x14ac:dyDescent="0.25">
      <c r="A85" s="54" t="s">
        <v>1255</v>
      </c>
      <c r="B85" s="20">
        <v>9</v>
      </c>
      <c r="C85" s="20" t="s">
        <v>790</v>
      </c>
      <c r="D85" s="8" t="s">
        <v>246</v>
      </c>
      <c r="E85" s="8" t="str">
        <f t="shared" ref="E85:E86" ca="1" si="44">INDIRECT("'"&amp;$E$1&amp;"'"&amp;"!D"&amp;(K85))</f>
        <v>NAND_DATA00_1V8/QSPI_A_DATA0_1V8//SAI3_RXD0_1V8///ISP_FLASH_TRIG_0_1V8////UART4_RX_1V8/////GPIO3_IO06_1V8</v>
      </c>
      <c r="F85" s="8"/>
      <c r="G85" s="17" t="str">
        <f t="shared" ref="G85:G86" ca="1" si="45">IF(INDIRECT("'"&amp;$E$1&amp;"'"&amp;"!H"&amp;(K85))=0,"",INDIRECT("'"&amp;$E$1&amp;"'"&amp;"!H"&amp;(K85)))</f>
        <v>Run @ 1.8V</v>
      </c>
      <c r="I85" t="str">
        <f t="shared" ref="I85:I86" si="46">MID(C85,2,1)</f>
        <v>1</v>
      </c>
      <c r="J85" t="str">
        <f t="shared" ref="J85:J86" si="47">MID(C85,4,2)</f>
        <v>48</v>
      </c>
      <c r="K85">
        <f t="shared" ref="K85:K86" si="48">(I85-1)*90+J85+1</f>
        <v>49</v>
      </c>
      <c r="L85" t="str">
        <f t="shared" ca="1" si="41"/>
        <v>GPIO3_IO06_1V8</v>
      </c>
      <c r="M85">
        <f t="shared" ca="1" si="42"/>
        <v>92</v>
      </c>
      <c r="N85" t="e">
        <f t="shared" ca="1" si="43"/>
        <v>#VALUE!</v>
      </c>
    </row>
    <row r="86" spans="1:14" ht="15.75" thickBot="1" x14ac:dyDescent="0.3">
      <c r="A86" s="56" t="s">
        <v>1255</v>
      </c>
      <c r="B86" s="57">
        <v>10</v>
      </c>
      <c r="C86" s="57" t="s">
        <v>1117</v>
      </c>
      <c r="D86" s="18" t="s">
        <v>232</v>
      </c>
      <c r="E86" s="18" t="str">
        <f t="shared" ca="1" si="44"/>
        <v>NAND_CE0_B_1V8/QSPI_A_SS0_B_1V8//SAI3_TXD0_1V8///ISP_SHUTTER_TRIG_0_1V8////UART3_TX_1V8/////GPIO3_IO01_1V8</v>
      </c>
      <c r="F86" s="18"/>
      <c r="G86" s="19" t="str">
        <f t="shared" ca="1" si="45"/>
        <v>Run @ 1.8V</v>
      </c>
      <c r="I86" t="str">
        <f t="shared" si="46"/>
        <v>1</v>
      </c>
      <c r="J86" t="str">
        <f t="shared" si="47"/>
        <v>34</v>
      </c>
      <c r="K86">
        <f t="shared" si="48"/>
        <v>35</v>
      </c>
      <c r="L86" t="str">
        <f t="shared" ca="1" si="41"/>
        <v>GPIO3_IO01_1V8</v>
      </c>
      <c r="M86">
        <f t="shared" ca="1" si="42"/>
        <v>93</v>
      </c>
      <c r="N86" t="e">
        <f t="shared" ca="1" si="43"/>
        <v>#VALUE!</v>
      </c>
    </row>
    <row r="87" spans="1:14" ht="15.75" thickBot="1" x14ac:dyDescent="0.3"/>
    <row r="88" spans="1:14" x14ac:dyDescent="0.25">
      <c r="A88" s="50" t="s">
        <v>924</v>
      </c>
      <c r="B88" s="51" t="s">
        <v>925</v>
      </c>
      <c r="C88" s="51" t="s">
        <v>936</v>
      </c>
      <c r="D88" s="15" t="s">
        <v>400</v>
      </c>
      <c r="E88" s="15" t="str">
        <f t="shared" ref="E88:E98" ca="1" si="49">INDIRECT("'"&amp;$E$1&amp;"'"&amp;"!D"&amp;(K88))</f>
        <v>ENET_RX_CTL//SAI7_TXFS///PDM_BIT3/////GPIO1_IO24//////SD3_DATA2/*/ETH_LED_ACT</v>
      </c>
      <c r="F88" s="15"/>
      <c r="G88" s="16" t="str">
        <f t="shared" ca="1" si="35"/>
        <v>No EC Runs @ J1.31 level</v>
      </c>
      <c r="I88" t="str">
        <f t="shared" ref="I88:I98" si="50">MID(C88,2,1)</f>
        <v>1</v>
      </c>
      <c r="J88" t="str">
        <f t="shared" ref="J88:J98" si="51">MID(C88,4,2)</f>
        <v>9</v>
      </c>
      <c r="K88">
        <f t="shared" ref="K88:K98" si="52">(I88-1)*90+J88+1</f>
        <v>10</v>
      </c>
      <c r="L88" t="str">
        <f t="shared" ca="1" si="41"/>
        <v>GPIO1_IO24</v>
      </c>
      <c r="M88">
        <f t="shared" ca="1" si="42"/>
        <v>39</v>
      </c>
      <c r="N88">
        <f t="shared" ca="1" si="43"/>
        <v>49</v>
      </c>
    </row>
    <row r="89" spans="1:14" x14ac:dyDescent="0.25">
      <c r="A89" s="54" t="s">
        <v>924</v>
      </c>
      <c r="B89" s="20" t="s">
        <v>926</v>
      </c>
      <c r="C89" s="20" t="s">
        <v>937</v>
      </c>
      <c r="D89" s="8" t="s">
        <v>396</v>
      </c>
      <c r="E89" s="8" t="str">
        <f t="shared" ca="1" si="49"/>
        <v>ENET_TXC/ENET_TX_ER//SAI7_TXD0/////GPIO1_IO23//////SD3_DATA1/*/ETH_LED_LINK10_100</v>
      </c>
      <c r="F89" s="8"/>
      <c r="G89" s="17" t="str">
        <f t="shared" ca="1" si="35"/>
        <v>No EC Runs @ J1.31 level
With no EC SOC pin output via EMI filter having ~2ns delay; 
required for EMI and delay for RGMII interface;</v>
      </c>
      <c r="I89" t="str">
        <f t="shared" si="50"/>
        <v>1</v>
      </c>
      <c r="J89" t="str">
        <f t="shared" si="51"/>
        <v>5</v>
      </c>
      <c r="K89">
        <f t="shared" si="52"/>
        <v>6</v>
      </c>
      <c r="L89" t="str">
        <f t="shared" ca="1" si="41"/>
        <v>GPIO1_IO23</v>
      </c>
      <c r="M89">
        <f t="shared" ca="1" si="42"/>
        <v>36</v>
      </c>
      <c r="N89">
        <f t="shared" ca="1" si="43"/>
        <v>46</v>
      </c>
    </row>
    <row r="90" spans="1:14" x14ac:dyDescent="0.25">
      <c r="A90" s="54" t="s">
        <v>924</v>
      </c>
      <c r="B90" s="20" t="s">
        <v>927</v>
      </c>
      <c r="C90" s="20" t="s">
        <v>938</v>
      </c>
      <c r="D90" s="8" t="s">
        <v>398</v>
      </c>
      <c r="E90" s="8" t="str">
        <f t="shared" ca="1" si="49"/>
        <v>ENET_RXC/ENET_RX_ER//SAI7_TXC///PDM_BIT2/////GPIO1_IO25//////SD3_DATA3/*/ETH_LED_LINK1000</v>
      </c>
      <c r="F90" s="8"/>
      <c r="G90" s="17" t="str">
        <f t="shared" ca="1" si="35"/>
        <v>No EC Runs @ J1.31 level
With no EC SOC pin output via EMI filter having ~2ns delay; 
required for EMI and delay for RGMII interface;</v>
      </c>
      <c r="I90" t="str">
        <f t="shared" si="50"/>
        <v>1</v>
      </c>
      <c r="J90" t="str">
        <f t="shared" si="51"/>
        <v>7</v>
      </c>
      <c r="K90">
        <f t="shared" si="52"/>
        <v>8</v>
      </c>
      <c r="L90" t="str">
        <f t="shared" ca="1" si="41"/>
        <v>GPIO1_IO25</v>
      </c>
      <c r="M90">
        <f t="shared" ca="1" si="42"/>
        <v>46</v>
      </c>
      <c r="N90">
        <f t="shared" ca="1" si="43"/>
        <v>56</v>
      </c>
    </row>
    <row r="91" spans="1:14" x14ac:dyDescent="0.25">
      <c r="A91" s="54" t="s">
        <v>924</v>
      </c>
      <c r="B91" s="20" t="s">
        <v>928</v>
      </c>
      <c r="C91" s="20" t="s">
        <v>939</v>
      </c>
      <c r="D91" s="8" t="s">
        <v>399</v>
      </c>
      <c r="E91" s="8" t="str">
        <f t="shared" ca="1" si="49"/>
        <v>ENET_TD3//SAI6_TXC///PDM_BIT2/////GPIO1_IO18//////SD3_DATA6/*/ETH_TRX0_P</v>
      </c>
      <c r="F91" s="8"/>
      <c r="G91" s="17" t="str">
        <f t="shared" ca="1" si="35"/>
        <v>No EC Runs @ J1.31 level</v>
      </c>
      <c r="I91" t="str">
        <f t="shared" si="50"/>
        <v>1</v>
      </c>
      <c r="J91" t="str">
        <f t="shared" si="51"/>
        <v>8</v>
      </c>
      <c r="K91">
        <f t="shared" si="52"/>
        <v>9</v>
      </c>
      <c r="L91" t="str">
        <f t="shared" ca="1" si="41"/>
        <v>GPIO1_IO18</v>
      </c>
      <c r="M91">
        <f t="shared" ca="1" si="42"/>
        <v>35</v>
      </c>
      <c r="N91">
        <f t="shared" ca="1" si="43"/>
        <v>45</v>
      </c>
    </row>
    <row r="92" spans="1:14" x14ac:dyDescent="0.25">
      <c r="A92" s="54" t="s">
        <v>924</v>
      </c>
      <c r="B92" s="20" t="s">
        <v>929</v>
      </c>
      <c r="C92" s="20" t="s">
        <v>940</v>
      </c>
      <c r="D92" s="8" t="s">
        <v>397</v>
      </c>
      <c r="E92" s="8" t="str">
        <f t="shared" ca="1" si="49"/>
        <v>ENET_TD2/ENET_IN=ENET_TX_CLK,OUT=ENET_REF_CLK_ROOT//SAI6_RXD0///PDM_BIT1/////GPIO1_IO19//////SD3_DATA7/*/ETH_TRX0_N</v>
      </c>
      <c r="F92" s="8"/>
      <c r="G92" s="17" t="str">
        <f t="shared" ca="1" si="35"/>
        <v>No EC Runs @ J1.31 level</v>
      </c>
      <c r="I92" t="str">
        <f t="shared" si="50"/>
        <v>1</v>
      </c>
      <c r="J92" t="str">
        <f t="shared" si="51"/>
        <v>6</v>
      </c>
      <c r="K92">
        <f t="shared" si="52"/>
        <v>7</v>
      </c>
      <c r="L92" t="str">
        <f t="shared" ca="1" si="41"/>
        <v>GPIO1_IO19</v>
      </c>
      <c r="M92">
        <f t="shared" ca="1" si="42"/>
        <v>78</v>
      </c>
      <c r="N92">
        <f t="shared" ca="1" si="43"/>
        <v>88</v>
      </c>
    </row>
    <row r="93" spans="1:14" x14ac:dyDescent="0.25">
      <c r="A93" s="54" t="s">
        <v>924</v>
      </c>
      <c r="B93" s="20" t="s">
        <v>930</v>
      </c>
      <c r="C93" s="20" t="s">
        <v>941</v>
      </c>
      <c r="D93" s="8" t="s">
        <v>393</v>
      </c>
      <c r="E93" s="8" t="str">
        <f t="shared" ca="1" si="49"/>
        <v>ENET_TD1//SAI6_RXFS///PDM_BIT0/////GPIO1_IO20//////SD3_CD_B/*/ETH_TRX1_P</v>
      </c>
      <c r="F93" s="8"/>
      <c r="G93" s="17" t="str">
        <f t="shared" ca="1" si="35"/>
        <v>No EC Runs @ J1.31 level</v>
      </c>
      <c r="I93" t="str">
        <f t="shared" si="50"/>
        <v>1</v>
      </c>
      <c r="J93" t="str">
        <f t="shared" si="51"/>
        <v>2</v>
      </c>
      <c r="K93">
        <f t="shared" si="52"/>
        <v>3</v>
      </c>
      <c r="L93" t="str">
        <f t="shared" ca="1" si="41"/>
        <v>GPIO1_IO20</v>
      </c>
      <c r="M93">
        <f t="shared" ca="1" si="42"/>
        <v>36</v>
      </c>
      <c r="N93">
        <f t="shared" ca="1" si="43"/>
        <v>46</v>
      </c>
    </row>
    <row r="94" spans="1:14" x14ac:dyDescent="0.25">
      <c r="A94" s="54" t="s">
        <v>924</v>
      </c>
      <c r="B94" s="20" t="s">
        <v>931</v>
      </c>
      <c r="C94" s="20" t="s">
        <v>942</v>
      </c>
      <c r="D94" s="8" t="s">
        <v>395</v>
      </c>
      <c r="E94" s="8" t="str">
        <f t="shared" ca="1" si="49"/>
        <v>ENET_TD0//SAI6_RXC///PDM_CLK/////GPIO1_IO21//////SD3_WP/*/ETH_TRX1_N</v>
      </c>
      <c r="F94" s="8"/>
      <c r="G94" s="17" t="str">
        <f t="shared" ca="1" si="35"/>
        <v>No EC Runs @ J1.31 level</v>
      </c>
      <c r="I94" t="str">
        <f t="shared" si="50"/>
        <v>1</v>
      </c>
      <c r="J94" t="str">
        <f t="shared" si="51"/>
        <v>4</v>
      </c>
      <c r="K94">
        <f t="shared" si="52"/>
        <v>5</v>
      </c>
      <c r="L94" t="str">
        <f t="shared" ca="1" si="41"/>
        <v>GPIO1_IO21</v>
      </c>
      <c r="M94">
        <f t="shared" ca="1" si="42"/>
        <v>34</v>
      </c>
      <c r="N94">
        <f t="shared" ca="1" si="43"/>
        <v>44</v>
      </c>
    </row>
    <row r="95" spans="1:14" x14ac:dyDescent="0.25">
      <c r="A95" s="54" t="s">
        <v>924</v>
      </c>
      <c r="B95" s="20" t="s">
        <v>932</v>
      </c>
      <c r="C95" s="20" t="s">
        <v>943</v>
      </c>
      <c r="D95" s="8" t="s">
        <v>401</v>
      </c>
      <c r="E95" s="8" t="str">
        <f t="shared" ca="1" si="49"/>
        <v>ENET_RD0//SAI7_RXD0///PDM_BIT1/////GPIO1_IO26//////SD3_DATA4/*/ETH_TRX2_P</v>
      </c>
      <c r="F95" s="8"/>
      <c r="G95" s="17" t="str">
        <f t="shared" ca="1" si="35"/>
        <v>No EC Runs @ J1.31 level</v>
      </c>
      <c r="I95" t="str">
        <f t="shared" si="50"/>
        <v>1</v>
      </c>
      <c r="J95" t="str">
        <f t="shared" si="51"/>
        <v>10</v>
      </c>
      <c r="K95">
        <f t="shared" si="52"/>
        <v>11</v>
      </c>
      <c r="L95" t="str">
        <f t="shared" ca="1" si="41"/>
        <v>GPIO1_IO26</v>
      </c>
      <c r="M95">
        <f t="shared" ca="1" si="42"/>
        <v>36</v>
      </c>
      <c r="N95">
        <f t="shared" ca="1" si="43"/>
        <v>46</v>
      </c>
    </row>
    <row r="96" spans="1:14" x14ac:dyDescent="0.25">
      <c r="A96" s="54" t="s">
        <v>924</v>
      </c>
      <c r="B96" s="20" t="s">
        <v>933</v>
      </c>
      <c r="C96" s="20" t="s">
        <v>944</v>
      </c>
      <c r="D96" s="8" t="s">
        <v>402</v>
      </c>
      <c r="E96" s="8" t="str">
        <f t="shared" ca="1" si="49"/>
        <v>ENET_RD1//SAI7_RXFS///PDM_BIT0/////GPIO1_IO27//////SD3_RESET_B/*/ETH_TRX2_N</v>
      </c>
      <c r="F96" s="8"/>
      <c r="G96" s="17" t="str">
        <f t="shared" ca="1" si="35"/>
        <v>No EC Runs @ J1.31 level</v>
      </c>
      <c r="I96" t="str">
        <f t="shared" si="50"/>
        <v>1</v>
      </c>
      <c r="J96" t="str">
        <f t="shared" si="51"/>
        <v>12</v>
      </c>
      <c r="K96">
        <f t="shared" si="52"/>
        <v>13</v>
      </c>
      <c r="L96" t="str">
        <f t="shared" ca="1" si="41"/>
        <v>GPIO1_IO27</v>
      </c>
      <c r="M96">
        <f t="shared" ca="1" si="42"/>
        <v>36</v>
      </c>
      <c r="N96">
        <f t="shared" ca="1" si="43"/>
        <v>46</v>
      </c>
    </row>
    <row r="97" spans="1:14" x14ac:dyDescent="0.25">
      <c r="A97" s="54" t="s">
        <v>924</v>
      </c>
      <c r="B97" s="20" t="s">
        <v>934</v>
      </c>
      <c r="C97" s="20" t="s">
        <v>945</v>
      </c>
      <c r="D97" s="8" t="s">
        <v>403</v>
      </c>
      <c r="E97" s="8" t="str">
        <f t="shared" ca="1" si="49"/>
        <v>ENET_RD2//SAI7_RXC///PDM_CLK/////GPIO1_IO28//////SD3_CLK/*/ETH_TRX3_P</v>
      </c>
      <c r="F97" s="8"/>
      <c r="G97" s="17" t="str">
        <f t="shared" ca="1" si="35"/>
        <v>No EC Runs @ J1.31 level</v>
      </c>
      <c r="I97" t="str">
        <f t="shared" si="50"/>
        <v>1</v>
      </c>
      <c r="J97" t="str">
        <f t="shared" si="51"/>
        <v>14</v>
      </c>
      <c r="K97">
        <f t="shared" si="52"/>
        <v>15</v>
      </c>
      <c r="L97" t="str">
        <f t="shared" ca="1" si="41"/>
        <v>GPIO1_IO28</v>
      </c>
      <c r="M97">
        <f t="shared" ca="1" si="42"/>
        <v>34</v>
      </c>
      <c r="N97">
        <f t="shared" ca="1" si="43"/>
        <v>44</v>
      </c>
    </row>
    <row r="98" spans="1:14" ht="15.75" thickBot="1" x14ac:dyDescent="0.3">
      <c r="A98" s="56" t="s">
        <v>924</v>
      </c>
      <c r="B98" s="57" t="s">
        <v>935</v>
      </c>
      <c r="C98" s="57" t="s">
        <v>946</v>
      </c>
      <c r="D98" s="18" t="s">
        <v>405</v>
      </c>
      <c r="E98" s="18" t="str">
        <f t="shared" ca="1" si="49"/>
        <v>ENET_RD3//SAI7_MCLK///SPDIF_RX/////GPIO1_IO29//////SD3_CMD/*/ETH_TRX3_N</v>
      </c>
      <c r="F98" s="18"/>
      <c r="G98" s="19" t="str">
        <f t="shared" ca="1" si="35"/>
        <v>No EC Runs @ J1.31 level</v>
      </c>
      <c r="I98" t="str">
        <f t="shared" si="50"/>
        <v>1</v>
      </c>
      <c r="J98" t="str">
        <f t="shared" si="51"/>
        <v>16</v>
      </c>
      <c r="K98">
        <f t="shared" si="52"/>
        <v>17</v>
      </c>
      <c r="L98" t="str">
        <f t="shared" ca="1" si="41"/>
        <v>GPIO1_IO29</v>
      </c>
      <c r="M98">
        <f t="shared" ca="1" si="42"/>
        <v>36</v>
      </c>
      <c r="N98">
        <f t="shared" ca="1" si="43"/>
        <v>46</v>
      </c>
    </row>
    <row r="99" spans="1:14" ht="15.75" thickBot="1" x14ac:dyDescent="0.3"/>
    <row r="100" spans="1:14" x14ac:dyDescent="0.25">
      <c r="A100" s="50" t="s">
        <v>947</v>
      </c>
      <c r="B100" s="51">
        <v>1</v>
      </c>
      <c r="C100" s="51" t="s">
        <v>955</v>
      </c>
      <c r="D100" s="15" t="s">
        <v>948</v>
      </c>
      <c r="E100" s="15" t="str">
        <f t="shared" ref="E100:E106" ca="1" si="53">INDIRECT("'"&amp;$E$1&amp;"'"&amp;"!D"&amp;(K100))</f>
        <v>SD2_DATA2//ECSPI2_SS0///SPDIF_TX////PDM_BIT2/////GPIO2_IO17</v>
      </c>
      <c r="F100" s="15"/>
      <c r="G100" s="16" t="str">
        <f t="shared" ca="1" si="35"/>
        <v>Will change level according to J1.90 NVCC_SD2_1V8_3V3;</v>
      </c>
      <c r="I100" t="str">
        <f t="shared" ref="I100:I106" si="54">MID(C100,2,1)</f>
        <v>1</v>
      </c>
      <c r="J100" t="str">
        <f t="shared" ref="J100:J106" si="55">MID(C100,4,2)</f>
        <v>78</v>
      </c>
      <c r="K100">
        <f t="shared" ref="K100:K106" si="56">(I100-1)*90+J100+1</f>
        <v>79</v>
      </c>
      <c r="L100" t="str">
        <f t="shared" ca="1" si="41"/>
        <v>GPIO2_IO17</v>
      </c>
      <c r="M100">
        <f t="shared" ca="1" si="42"/>
        <v>50</v>
      </c>
      <c r="N100" t="e">
        <f t="shared" ca="1" si="43"/>
        <v>#VALUE!</v>
      </c>
    </row>
    <row r="101" spans="1:14" x14ac:dyDescent="0.25">
      <c r="A101" s="54" t="s">
        <v>947</v>
      </c>
      <c r="B101" s="20">
        <v>2</v>
      </c>
      <c r="C101" s="20" t="s">
        <v>791</v>
      </c>
      <c r="D101" s="8" t="s">
        <v>949</v>
      </c>
      <c r="E101" s="8" t="str">
        <f t="shared" ca="1" si="53"/>
        <v>SD2_DATA3//ECSPI2_MISO///SPDIF_RX////PDM_BIT3/////GPIO2_IO18//////SRC_EARLY_RESET</v>
      </c>
      <c r="F101" s="8"/>
      <c r="G101" s="17" t="str">
        <f t="shared" ca="1" si="35"/>
        <v>Will change level according to J1.90 NVCC_SD2_1V8_3V3;</v>
      </c>
      <c r="I101" t="str">
        <f t="shared" si="54"/>
        <v>1</v>
      </c>
      <c r="J101" t="str">
        <f t="shared" si="55"/>
        <v>84</v>
      </c>
      <c r="K101">
        <f t="shared" si="56"/>
        <v>85</v>
      </c>
      <c r="L101" t="str">
        <f t="shared" ca="1" si="41"/>
        <v>GPIO2_IO18</v>
      </c>
      <c r="M101">
        <f t="shared" ca="1" si="42"/>
        <v>51</v>
      </c>
      <c r="N101">
        <f t="shared" ca="1" si="43"/>
        <v>61</v>
      </c>
    </row>
    <row r="102" spans="1:14" x14ac:dyDescent="0.25">
      <c r="A102" s="54" t="s">
        <v>947</v>
      </c>
      <c r="B102" s="20">
        <v>3</v>
      </c>
      <c r="C102" s="20" t="s">
        <v>958</v>
      </c>
      <c r="D102" s="8" t="s">
        <v>950</v>
      </c>
      <c r="E102" s="8" t="str">
        <f t="shared" ca="1" si="53"/>
        <v>SD2_CMD//ECSPI2_MOSI///UART4_TXD////PDM_CLK/////GPIO2_IO14</v>
      </c>
      <c r="F102" s="8"/>
      <c r="G102" s="17" t="str">
        <f t="shared" ca="1" si="35"/>
        <v>Will change level according to J1.90 NVCC_SD2_1V8_3V3;</v>
      </c>
      <c r="I102" t="str">
        <f t="shared" si="54"/>
        <v>1</v>
      </c>
      <c r="J102" t="str">
        <f t="shared" si="55"/>
        <v>88</v>
      </c>
      <c r="K102">
        <f t="shared" si="56"/>
        <v>89</v>
      </c>
      <c r="L102" t="str">
        <f t="shared" ca="1" si="41"/>
        <v>GPIO2_IO14</v>
      </c>
      <c r="M102">
        <f t="shared" ca="1" si="42"/>
        <v>49</v>
      </c>
      <c r="N102" t="e">
        <f t="shared" ca="1" si="43"/>
        <v>#VALUE!</v>
      </c>
    </row>
    <row r="103" spans="1:14" x14ac:dyDescent="0.25">
      <c r="A103" s="54" t="s">
        <v>947</v>
      </c>
      <c r="B103" s="20">
        <v>5</v>
      </c>
      <c r="C103" s="20" t="s">
        <v>959</v>
      </c>
      <c r="D103" s="8" t="s">
        <v>954</v>
      </c>
      <c r="E103" s="8" t="str">
        <f t="shared" ca="1" si="53"/>
        <v>SD2_CLK//ECSPI2_SCLK///UART4_RXD/////GPIO2_IO13</v>
      </c>
      <c r="F103" s="8"/>
      <c r="G103" s="17" t="str">
        <f t="shared" ca="1" si="35"/>
        <v>Will change level according to J1.90 NVCC_SD2_1V8_3V3;</v>
      </c>
      <c r="I103" t="str">
        <f t="shared" si="54"/>
        <v>1</v>
      </c>
      <c r="J103" t="str">
        <f t="shared" si="55"/>
        <v>82</v>
      </c>
      <c r="K103">
        <f t="shared" si="56"/>
        <v>83</v>
      </c>
      <c r="L103" t="str">
        <f t="shared" ca="1" si="41"/>
        <v>GPIO2_IO13</v>
      </c>
      <c r="M103">
        <f t="shared" ca="1" si="42"/>
        <v>38</v>
      </c>
      <c r="N103" t="e">
        <f t="shared" ca="1" si="43"/>
        <v>#VALUE!</v>
      </c>
    </row>
    <row r="104" spans="1:14" x14ac:dyDescent="0.25">
      <c r="A104" s="54" t="s">
        <v>947</v>
      </c>
      <c r="B104" s="20">
        <v>7</v>
      </c>
      <c r="C104" s="20" t="s">
        <v>960</v>
      </c>
      <c r="D104" s="8" t="s">
        <v>951</v>
      </c>
      <c r="E104" s="8" t="str">
        <f t="shared" ca="1" si="53"/>
        <v>SD2_DATA0//I2C4_SDA///UART2_RXD////PDM_BIT0/////GPIO2_IO15</v>
      </c>
      <c r="F104" s="8"/>
      <c r="G104" s="17" t="str">
        <f t="shared" ca="1" si="35"/>
        <v>Will change level according to J1.90 NVCC_SD2_1V8_3V3;</v>
      </c>
      <c r="I104" t="str">
        <f t="shared" si="54"/>
        <v>1</v>
      </c>
      <c r="J104" t="str">
        <f t="shared" si="55"/>
        <v>86</v>
      </c>
      <c r="K104">
        <f t="shared" si="56"/>
        <v>87</v>
      </c>
      <c r="L104" t="str">
        <f t="shared" ca="1" si="41"/>
        <v>GPIO2_IO15</v>
      </c>
      <c r="M104">
        <f t="shared" ca="1" si="42"/>
        <v>49</v>
      </c>
      <c r="N104" t="e">
        <f t="shared" ca="1" si="43"/>
        <v>#VALUE!</v>
      </c>
    </row>
    <row r="105" spans="1:14" x14ac:dyDescent="0.25">
      <c r="A105" s="54" t="s">
        <v>947</v>
      </c>
      <c r="B105" s="20">
        <v>8</v>
      </c>
      <c r="C105" s="20" t="s">
        <v>961</v>
      </c>
      <c r="D105" s="8" t="s">
        <v>952</v>
      </c>
      <c r="E105" s="8" t="str">
        <f t="shared" ca="1" si="53"/>
        <v>SD2_DATA1//I2C4_SCL///UART2_TXD////PDM_BIT1/////GPIO2_IO16</v>
      </c>
      <c r="F105" s="8"/>
      <c r="G105" s="17" t="str">
        <f t="shared" ca="1" si="35"/>
        <v>Will change level according to J1.90 NVCC_SD2_1V8_3V3;</v>
      </c>
      <c r="I105" t="str">
        <f t="shared" si="54"/>
        <v>1</v>
      </c>
      <c r="J105" t="str">
        <f t="shared" si="55"/>
        <v>80</v>
      </c>
      <c r="K105">
        <f t="shared" si="56"/>
        <v>81</v>
      </c>
      <c r="L105" t="str">
        <f t="shared" ca="1" si="41"/>
        <v>GPIO2_IO16</v>
      </c>
      <c r="M105">
        <f t="shared" ca="1" si="42"/>
        <v>49</v>
      </c>
      <c r="N105" t="e">
        <f t="shared" ca="1" si="43"/>
        <v>#VALUE!</v>
      </c>
    </row>
    <row r="106" spans="1:14" ht="15.75" thickBot="1" x14ac:dyDescent="0.3">
      <c r="A106" s="56" t="s">
        <v>947</v>
      </c>
      <c r="B106" s="57">
        <v>9</v>
      </c>
      <c r="C106" s="57" t="s">
        <v>962</v>
      </c>
      <c r="D106" s="18" t="s">
        <v>953</v>
      </c>
      <c r="E106" s="18" t="str">
        <f t="shared" ca="1" si="53"/>
        <v>SD2_CD_B/////GPIO2_IO12</v>
      </c>
      <c r="F106" s="18"/>
      <c r="G106" s="19" t="str">
        <f t="shared" ca="1" si="35"/>
        <v>External SD card detect input; 
Add 10K external pull up to J1.90</v>
      </c>
      <c r="I106" t="str">
        <f t="shared" si="54"/>
        <v>1</v>
      </c>
      <c r="J106" t="str">
        <f t="shared" si="55"/>
        <v>74</v>
      </c>
      <c r="K106">
        <f t="shared" si="56"/>
        <v>75</v>
      </c>
      <c r="L106" t="str">
        <f t="shared" ca="1" si="41"/>
        <v>GPIO2_IO12</v>
      </c>
      <c r="M106">
        <f t="shared" ca="1" si="42"/>
        <v>14</v>
      </c>
      <c r="N106" t="e">
        <f t="shared" ca="1" si="43"/>
        <v>#VALUE!</v>
      </c>
    </row>
    <row r="107" spans="1:14" ht="15.75" thickBot="1" x14ac:dyDescent="0.3"/>
    <row r="108" spans="1:14" x14ac:dyDescent="0.25">
      <c r="A108" s="50" t="s">
        <v>835</v>
      </c>
      <c r="B108" s="51">
        <v>1</v>
      </c>
      <c r="C108" s="51" t="s">
        <v>968</v>
      </c>
      <c r="D108" s="15" t="s">
        <v>447</v>
      </c>
      <c r="E108" s="15" t="str">
        <f t="shared" ref="E108:E114" ca="1" si="57">INDIRECT("'"&amp;$E$1&amp;"'"&amp;"!D"&amp;(K108))</f>
        <v>SAI3_RXFS/SAI2_RXD1//SAI5_RXFS///SAI3_RXD1////SPDIF_RX/////GPIO4_IO28//////PDM_BIT0/*/HPOUTFB</v>
      </c>
      <c r="F108" s="15"/>
      <c r="G108" s="16" t="str">
        <f t="shared" ca="1" si="35"/>
        <v/>
      </c>
      <c r="I108" t="str">
        <f t="shared" ref="I108:I114" si="58">MID(C108,2,1)</f>
        <v>2</v>
      </c>
      <c r="J108" t="str">
        <f t="shared" ref="J108:J114" si="59">MID(C108,4,2)</f>
        <v>6</v>
      </c>
      <c r="K108">
        <f t="shared" ref="K108:K114" si="60">(I108-1)*90+J108+1</f>
        <v>97</v>
      </c>
      <c r="L108" t="str">
        <f t="shared" ca="1" si="41"/>
        <v>GPIO4_IO28</v>
      </c>
      <c r="M108">
        <f t="shared" ca="1" si="42"/>
        <v>60</v>
      </c>
      <c r="N108">
        <f t="shared" ca="1" si="43"/>
        <v>70</v>
      </c>
    </row>
    <row r="109" spans="1:14" x14ac:dyDescent="0.25">
      <c r="A109" s="54" t="s">
        <v>835</v>
      </c>
      <c r="B109" s="20">
        <v>2</v>
      </c>
      <c r="C109" s="20" t="s">
        <v>969</v>
      </c>
      <c r="D109" s="8" t="s">
        <v>444</v>
      </c>
      <c r="E109" s="8" t="str">
        <f t="shared" ca="1" si="57"/>
        <v>SAI3_RXD0/SAI2_RXD3//SAI5_RXD0////UART2_RTS_B/////GPIO4_IO30//////PDM_BIT1/*/HPLOUT</v>
      </c>
      <c r="F109" s="8"/>
      <c r="G109" s="17" t="str">
        <f t="shared" ca="1" si="35"/>
        <v/>
      </c>
      <c r="I109" t="str">
        <f t="shared" si="58"/>
        <v>2</v>
      </c>
      <c r="J109" t="str">
        <f t="shared" si="59"/>
        <v>2</v>
      </c>
      <c r="K109">
        <f t="shared" si="60"/>
        <v>93</v>
      </c>
      <c r="L109" t="str">
        <f t="shared" ca="1" si="41"/>
        <v>GPIO4_IO30</v>
      </c>
      <c r="M109">
        <f t="shared" ca="1" si="42"/>
        <v>51</v>
      </c>
      <c r="N109">
        <f t="shared" ca="1" si="43"/>
        <v>61</v>
      </c>
    </row>
    <row r="110" spans="1:14" ht="15.75" thickBot="1" x14ac:dyDescent="0.3">
      <c r="A110" s="56" t="s">
        <v>835</v>
      </c>
      <c r="B110" s="57">
        <v>3</v>
      </c>
      <c r="C110" s="57" t="s">
        <v>970</v>
      </c>
      <c r="D110" s="18" t="s">
        <v>445</v>
      </c>
      <c r="E110" s="18" t="str">
        <f t="shared" ca="1" si="57"/>
        <v>SAI3_TXC/SAI2_TXD2//SAI5_RXD2///GPT1_CAPTURE1////UART2_TXD/////GPIO5_IO00//////PDM_BIT2/*/HPROUT</v>
      </c>
      <c r="F110" s="18"/>
      <c r="G110" s="19" t="str">
        <f t="shared" ca="1" si="35"/>
        <v/>
      </c>
      <c r="I110" t="str">
        <f t="shared" si="58"/>
        <v>2</v>
      </c>
      <c r="J110" t="str">
        <f t="shared" si="59"/>
        <v>4</v>
      </c>
      <c r="K110">
        <f t="shared" si="60"/>
        <v>95</v>
      </c>
      <c r="L110" t="str">
        <f t="shared" ca="1" si="41"/>
        <v>GPIO5_IO00</v>
      </c>
      <c r="M110">
        <f t="shared" ca="1" si="42"/>
        <v>64</v>
      </c>
      <c r="N110">
        <f t="shared" ca="1" si="43"/>
        <v>74</v>
      </c>
    </row>
    <row r="111" spans="1:14" ht="15.75" thickBot="1" x14ac:dyDescent="0.3"/>
    <row r="112" spans="1:14" x14ac:dyDescent="0.25">
      <c r="A112" s="50" t="s">
        <v>841</v>
      </c>
      <c r="B112" s="51">
        <v>1</v>
      </c>
      <c r="C112" s="51" t="s">
        <v>965</v>
      </c>
      <c r="D112" s="15" t="s">
        <v>95</v>
      </c>
      <c r="E112" s="15" t="str">
        <f t="shared" ca="1" si="57"/>
        <v>AGND</v>
      </c>
      <c r="F112" s="15"/>
      <c r="G112" s="16" t="str">
        <f t="shared" ca="1" si="35"/>
        <v>Connect to GND;</v>
      </c>
      <c r="I112" t="str">
        <f t="shared" si="58"/>
        <v>2</v>
      </c>
      <c r="J112" t="str">
        <f t="shared" si="59"/>
        <v>12</v>
      </c>
      <c r="K112">
        <f t="shared" si="60"/>
        <v>103</v>
      </c>
      <c r="L112" t="str">
        <f t="shared" ca="1" si="41"/>
        <v/>
      </c>
      <c r="M112" t="e">
        <f t="shared" ca="1" si="42"/>
        <v>#VALUE!</v>
      </c>
      <c r="N112" t="e">
        <f t="shared" ca="1" si="43"/>
        <v>#VALUE!</v>
      </c>
    </row>
    <row r="113" spans="1:14" x14ac:dyDescent="0.25">
      <c r="A113" s="54" t="s">
        <v>841</v>
      </c>
      <c r="B113" s="20">
        <v>2</v>
      </c>
      <c r="C113" s="20" t="s">
        <v>966</v>
      </c>
      <c r="D113" s="8" t="s">
        <v>963</v>
      </c>
      <c r="E113" s="8" t="str">
        <f t="shared" ca="1" si="57"/>
        <v>SAI3_RXC/SAI2_RXD2//SAI5_RXC///GPT1_CLK////UART2_CTS_B/////GPIO4_IO29//////PDM_CLK/*/LINEIN1_LP</v>
      </c>
      <c r="F113" s="8"/>
      <c r="G113" s="17" t="str">
        <f t="shared" ca="1" si="35"/>
        <v/>
      </c>
      <c r="I113" t="str">
        <f t="shared" si="58"/>
        <v>2</v>
      </c>
      <c r="J113" t="str">
        <f t="shared" si="59"/>
        <v>8</v>
      </c>
      <c r="K113">
        <f t="shared" si="60"/>
        <v>99</v>
      </c>
      <c r="L113" t="str">
        <f t="shared" ca="1" si="41"/>
        <v>GPIO4_IO29</v>
      </c>
      <c r="M113">
        <f t="shared" ca="1" si="42"/>
        <v>60</v>
      </c>
      <c r="N113">
        <f t="shared" ca="1" si="43"/>
        <v>70</v>
      </c>
    </row>
    <row r="114" spans="1:14" ht="15.75" thickBot="1" x14ac:dyDescent="0.3">
      <c r="A114" s="56" t="s">
        <v>841</v>
      </c>
      <c r="B114" s="57">
        <v>3</v>
      </c>
      <c r="C114" s="57" t="s">
        <v>967</v>
      </c>
      <c r="D114" s="18" t="s">
        <v>964</v>
      </c>
      <c r="E114" s="18" t="str">
        <f t="shared" ca="1" si="57"/>
        <v>SAI3_TXFS/SAI2_TXD1//SAI5_RXD1///SAI3_TXD1////UART2_RXD/////GPIO4_IO31//////PDM_BIT3/*/LINEIN1_RP</v>
      </c>
      <c r="F114" s="18"/>
      <c r="G114" s="19" t="str">
        <f t="shared" ca="1" si="35"/>
        <v/>
      </c>
      <c r="I114" t="str">
        <f t="shared" si="58"/>
        <v>2</v>
      </c>
      <c r="J114" t="str">
        <f t="shared" si="59"/>
        <v>10</v>
      </c>
      <c r="K114">
        <f t="shared" si="60"/>
        <v>101</v>
      </c>
      <c r="L114" t="str">
        <f t="shared" ca="1" si="41"/>
        <v>GPIO4_IO31</v>
      </c>
      <c r="M114">
        <f t="shared" ca="1" si="42"/>
        <v>61</v>
      </c>
      <c r="N114">
        <f t="shared" ca="1" si="43"/>
        <v>71</v>
      </c>
    </row>
    <row r="115" spans="1:14" ht="15.75" thickBot="1" x14ac:dyDescent="0.3"/>
    <row r="116" spans="1:14" x14ac:dyDescent="0.25">
      <c r="A116" s="50" t="s">
        <v>1009</v>
      </c>
      <c r="B116" s="51">
        <v>4</v>
      </c>
      <c r="C116" s="51" t="s">
        <v>1011</v>
      </c>
      <c r="D116" s="15" t="s">
        <v>451</v>
      </c>
      <c r="E116" s="15" t="str">
        <f ca="1">INDIRECT("'"&amp;$E$1&amp;"'"&amp;"!D"&amp;(K116))</f>
        <v>SAI3_TXD0/SAI2_TXD3//SAI5_RXD3///GPT1_CAPTURE2////SPDIF_EXT_CLK/////GPIO5_IO01//////BOOT_MODE5/*/DMIC_CLK</v>
      </c>
      <c r="F116" s="15" t="s">
        <v>1013</v>
      </c>
      <c r="G116" s="16" t="str">
        <f t="shared" ca="1" si="35"/>
        <v>DMIC output 3.3V level</v>
      </c>
      <c r="I116" t="str">
        <f>MID(C116,2,1)</f>
        <v>2</v>
      </c>
      <c r="J116" t="str">
        <f>MID(C116,4,2)</f>
        <v>14</v>
      </c>
      <c r="K116">
        <f>(I116-1)*90+J116+1</f>
        <v>105</v>
      </c>
      <c r="L116" t="str">
        <f t="shared" ca="1" si="41"/>
        <v>GPIO5_IO01</v>
      </c>
      <c r="M116">
        <f t="shared" ca="1" si="42"/>
        <v>69</v>
      </c>
      <c r="N116">
        <f t="shared" ca="1" si="43"/>
        <v>79</v>
      </c>
    </row>
    <row r="117" spans="1:14" ht="15.75" thickBot="1" x14ac:dyDescent="0.3">
      <c r="A117" s="56" t="s">
        <v>1009</v>
      </c>
      <c r="B117" s="57">
        <v>5</v>
      </c>
      <c r="C117" s="57" t="s">
        <v>1012</v>
      </c>
      <c r="D117" s="18" t="s">
        <v>452</v>
      </c>
      <c r="E117" s="18" t="str">
        <f ca="1">INDIRECT("'"&amp;$E$1&amp;"'"&amp;"!D"&amp;(K117))</f>
        <v>SAI3_MCLK/PWM4_OUT//SAI5_MCLK////SPDIF_TX/////GPIO5_IO02//////SPDIF_RX/*/DMIC_DATA</v>
      </c>
      <c r="F117" s="18" t="s">
        <v>1010</v>
      </c>
      <c r="G117" s="19" t="str">
        <f t="shared" ca="1" si="35"/>
        <v xml:space="preserve">DMIC input is 1.8V level; Add ~500 Ohm voltage divder </v>
      </c>
      <c r="I117" t="str">
        <f>MID(C117,2,1)</f>
        <v>2</v>
      </c>
      <c r="J117" t="str">
        <f>MID(C117,4,2)</f>
        <v>16</v>
      </c>
      <c r="K117">
        <f>(I117-1)*90+J117+1</f>
        <v>107</v>
      </c>
      <c r="L117" t="str">
        <f t="shared" ca="1" si="41"/>
        <v>GPIO5_IO02</v>
      </c>
      <c r="M117">
        <f t="shared" ca="1" si="42"/>
        <v>47</v>
      </c>
      <c r="N117">
        <f t="shared" ca="1" si="43"/>
        <v>57</v>
      </c>
    </row>
    <row r="118" spans="1:14" ht="15.75" thickBot="1" x14ac:dyDescent="0.3"/>
    <row r="119" spans="1:14" x14ac:dyDescent="0.25">
      <c r="A119" s="50" t="s">
        <v>985</v>
      </c>
      <c r="B119" s="51">
        <v>4</v>
      </c>
      <c r="C119" s="51" t="s">
        <v>855</v>
      </c>
      <c r="D119" s="15" t="s">
        <v>971</v>
      </c>
      <c r="E119" s="15" t="str">
        <f ca="1">INDIRECT("'"&amp;$E$1&amp;"'"&amp;"!D"&amp;(K119))</f>
        <v>I2C4_SDA/PWM1_OUT///ECSPI2_SS0/////GPIO5_IO21</v>
      </c>
      <c r="F119" s="15" t="s">
        <v>995</v>
      </c>
      <c r="G119" s="16" t="str">
        <f t="shared" ca="1" si="35"/>
        <v/>
      </c>
      <c r="I119" t="str">
        <f>MID(C119,2,1)</f>
        <v>1</v>
      </c>
      <c r="J119" t="str">
        <f t="shared" ref="J119:J166" si="61">MID(C119,4,2)</f>
        <v>19</v>
      </c>
      <c r="K119">
        <f>(I119-1)*90+J119+1</f>
        <v>20</v>
      </c>
      <c r="L119" t="str">
        <f t="shared" ca="1" si="41"/>
        <v>GPIO5_IO21</v>
      </c>
      <c r="M119">
        <f t="shared" ca="1" si="42"/>
        <v>36</v>
      </c>
      <c r="N119" t="e">
        <f t="shared" ca="1" si="43"/>
        <v>#VALUE!</v>
      </c>
    </row>
    <row r="120" spans="1:14" x14ac:dyDescent="0.25">
      <c r="A120" s="54" t="s">
        <v>985</v>
      </c>
      <c r="B120" s="20">
        <v>6</v>
      </c>
      <c r="C120" s="20" t="s">
        <v>854</v>
      </c>
      <c r="D120" s="8" t="s">
        <v>972</v>
      </c>
      <c r="E120" s="8" t="str">
        <f ca="1">INDIRECT("'"&amp;$E$1&amp;"'"&amp;"!D"&amp;(K120))</f>
        <v>I2C4_SCL/PWM2_OUT//PCIE1_CLKREQ_B///ECSPI2_MISO/////GPIO5_IO20</v>
      </c>
      <c r="F120" s="8" t="s">
        <v>995</v>
      </c>
      <c r="G120" s="17" t="str">
        <f t="shared" ca="1" si="35"/>
        <v/>
      </c>
      <c r="I120" t="str">
        <f>MID(C120,2,1)</f>
        <v>1</v>
      </c>
      <c r="J120" t="str">
        <f t="shared" si="61"/>
        <v>17</v>
      </c>
      <c r="K120">
        <f>(I120-1)*90+J120+1</f>
        <v>18</v>
      </c>
      <c r="L120" t="str">
        <f t="shared" ca="1" si="41"/>
        <v>GPIO5_IO20</v>
      </c>
      <c r="M120">
        <f t="shared" ca="1" si="42"/>
        <v>53</v>
      </c>
      <c r="N120" t="e">
        <f t="shared" ca="1" si="43"/>
        <v>#VALUE!</v>
      </c>
    </row>
    <row r="121" spans="1:14" x14ac:dyDescent="0.25">
      <c r="A121" s="54" t="s">
        <v>985</v>
      </c>
      <c r="B121" s="20">
        <v>10</v>
      </c>
      <c r="C121" s="20"/>
      <c r="D121" s="8" t="s">
        <v>1267</v>
      </c>
      <c r="E121" s="8" t="s">
        <v>1264</v>
      </c>
      <c r="F121" s="8" t="s">
        <v>995</v>
      </c>
      <c r="G121" s="17"/>
      <c r="I121" t="str">
        <f>MID(C121,2,1)</f>
        <v/>
      </c>
      <c r="J121" t="str">
        <f t="shared" si="61"/>
        <v/>
      </c>
      <c r="K121" t="e">
        <f>(I121-1)*90+J121+1</f>
        <v>#VALUE!</v>
      </c>
      <c r="L121" t="str">
        <f t="shared" si="41"/>
        <v/>
      </c>
      <c r="M121" t="e">
        <f t="shared" si="42"/>
        <v>#VALUE!</v>
      </c>
      <c r="N121" t="e">
        <f t="shared" si="43"/>
        <v>#VALUE!</v>
      </c>
    </row>
    <row r="122" spans="1:14" x14ac:dyDescent="0.25">
      <c r="A122" s="54" t="s">
        <v>985</v>
      </c>
      <c r="B122" s="20">
        <v>11</v>
      </c>
      <c r="C122" s="20" t="s">
        <v>986</v>
      </c>
      <c r="D122" s="8" t="s">
        <v>75</v>
      </c>
      <c r="E122" s="8" t="str">
        <f t="shared" ref="E122:E166" ca="1" si="62">INDIRECT("'"&amp;$E$1&amp;"'"&amp;"!D"&amp;(K122))</f>
        <v>CSI_P1_D0_P</v>
      </c>
      <c r="F122" s="8" t="s">
        <v>1266</v>
      </c>
      <c r="G122" s="17" t="str">
        <f t="shared" ca="1" si="35"/>
        <v>If CSI_P1 not used connect to ground;</v>
      </c>
      <c r="I122" t="str">
        <f t="shared" ref="I122:I166" si="63">MID(C122,2,1)</f>
        <v>1</v>
      </c>
      <c r="J122" t="str">
        <f t="shared" si="61"/>
        <v>81</v>
      </c>
      <c r="K122">
        <f t="shared" ref="K122:K152" si="64">(I122-1)*90+J122+1</f>
        <v>82</v>
      </c>
      <c r="L122" t="str">
        <f t="shared" ca="1" si="41"/>
        <v/>
      </c>
      <c r="M122" t="e">
        <f t="shared" ca="1" si="42"/>
        <v>#VALUE!</v>
      </c>
      <c r="N122" t="e">
        <f t="shared" ca="1" si="43"/>
        <v>#VALUE!</v>
      </c>
    </row>
    <row r="123" spans="1:14" x14ac:dyDescent="0.25">
      <c r="A123" s="54" t="s">
        <v>985</v>
      </c>
      <c r="B123" s="20">
        <v>12</v>
      </c>
      <c r="C123" s="20"/>
      <c r="D123" s="8" t="s">
        <v>1268</v>
      </c>
      <c r="E123" s="8" t="s">
        <v>1264</v>
      </c>
      <c r="F123" s="8" t="s">
        <v>1270</v>
      </c>
      <c r="G123" s="17"/>
      <c r="I123" t="str">
        <f t="shared" si="63"/>
        <v/>
      </c>
      <c r="J123" t="str">
        <f t="shared" si="61"/>
        <v/>
      </c>
      <c r="K123" t="e">
        <f t="shared" si="64"/>
        <v>#VALUE!</v>
      </c>
      <c r="L123" t="str">
        <f t="shared" si="41"/>
        <v/>
      </c>
      <c r="M123" t="e">
        <f t="shared" si="42"/>
        <v>#VALUE!</v>
      </c>
      <c r="N123" t="e">
        <f t="shared" si="43"/>
        <v>#VALUE!</v>
      </c>
    </row>
    <row r="124" spans="1:14" x14ac:dyDescent="0.25">
      <c r="A124" s="54" t="s">
        <v>985</v>
      </c>
      <c r="B124" s="20">
        <v>13</v>
      </c>
      <c r="C124" s="20" t="s">
        <v>987</v>
      </c>
      <c r="D124" s="8" t="s">
        <v>77</v>
      </c>
      <c r="E124" s="8" t="str">
        <f t="shared" ca="1" si="62"/>
        <v>CSI_P1_D0_N</v>
      </c>
      <c r="F124" s="8" t="s">
        <v>1266</v>
      </c>
      <c r="G124" s="17" t="str">
        <f t="shared" ca="1" si="35"/>
        <v>If CSI_P1 not used connect to ground;</v>
      </c>
      <c r="I124" t="str">
        <f t="shared" si="63"/>
        <v>1</v>
      </c>
      <c r="J124" t="str">
        <f t="shared" si="61"/>
        <v>83</v>
      </c>
      <c r="K124">
        <f t="shared" si="64"/>
        <v>84</v>
      </c>
      <c r="L124" t="str">
        <f t="shared" ca="1" si="41"/>
        <v/>
      </c>
      <c r="M124" t="e">
        <f t="shared" ca="1" si="42"/>
        <v>#VALUE!</v>
      </c>
      <c r="N124" t="e">
        <f t="shared" ca="1" si="43"/>
        <v>#VALUE!</v>
      </c>
    </row>
    <row r="125" spans="1:14" ht="30" x14ac:dyDescent="0.25">
      <c r="A125" s="54" t="s">
        <v>985</v>
      </c>
      <c r="B125" s="20">
        <v>14</v>
      </c>
      <c r="C125" s="20" t="s">
        <v>865</v>
      </c>
      <c r="D125" s="8" t="s">
        <v>975</v>
      </c>
      <c r="E125" s="8" t="str">
        <f t="shared" ca="1" si="62"/>
        <v>UART4_TXD/UART2_RTS_B///GPT1_CAPTURE1////I2C6_SDA/////GPIO5_IO29</v>
      </c>
      <c r="F125" s="10" t="s">
        <v>1269</v>
      </c>
      <c r="G125" s="17" t="str">
        <f t="shared" ca="1" si="35"/>
        <v/>
      </c>
      <c r="I125" t="str">
        <f t="shared" si="63"/>
        <v>3</v>
      </c>
      <c r="J125" t="str">
        <f t="shared" si="61"/>
        <v>1</v>
      </c>
      <c r="K125">
        <f t="shared" si="64"/>
        <v>182</v>
      </c>
      <c r="L125" t="str">
        <f t="shared" ca="1" si="41"/>
        <v>GPIO5_IO29</v>
      </c>
      <c r="M125">
        <f t="shared" ca="1" si="42"/>
        <v>55</v>
      </c>
      <c r="N125" t="e">
        <f t="shared" ca="1" si="43"/>
        <v>#VALUE!</v>
      </c>
    </row>
    <row r="126" spans="1:14" ht="30" x14ac:dyDescent="0.25">
      <c r="A126" s="54" t="s">
        <v>985</v>
      </c>
      <c r="B126" s="20">
        <v>16</v>
      </c>
      <c r="C126" s="20" t="s">
        <v>996</v>
      </c>
      <c r="D126" s="8" t="s">
        <v>976</v>
      </c>
      <c r="E126" s="8" t="str">
        <f t="shared" ca="1" si="62"/>
        <v>UART4_RXD/UART2_CTS_B//PCIE1_CLKREQ_B///GPT1_COMPARE1////I2C6_SCL/////GPIO5_IO28</v>
      </c>
      <c r="F126" s="10" t="s">
        <v>1269</v>
      </c>
      <c r="G126" s="17" t="str">
        <f t="shared" ca="1" si="35"/>
        <v/>
      </c>
      <c r="I126" t="str">
        <f t="shared" si="63"/>
        <v>3</v>
      </c>
      <c r="J126" t="str">
        <f t="shared" si="61"/>
        <v>3</v>
      </c>
      <c r="K126">
        <f t="shared" si="64"/>
        <v>184</v>
      </c>
      <c r="L126" t="str">
        <f t="shared" ca="1" si="41"/>
        <v>GPIO5_IO28</v>
      </c>
      <c r="M126">
        <f t="shared" ca="1" si="42"/>
        <v>71</v>
      </c>
      <c r="N126" t="e">
        <f t="shared" ca="1" si="43"/>
        <v>#VALUE!</v>
      </c>
    </row>
    <row r="127" spans="1:14" x14ac:dyDescent="0.25">
      <c r="A127" s="54" t="s">
        <v>985</v>
      </c>
      <c r="B127" s="20">
        <v>17</v>
      </c>
      <c r="C127" s="20" t="s">
        <v>988</v>
      </c>
      <c r="D127" s="8" t="s">
        <v>80</v>
      </c>
      <c r="E127" s="8" t="str">
        <f t="shared" ca="1" si="62"/>
        <v>CSI_P1_CK_P</v>
      </c>
      <c r="F127" s="8"/>
      <c r="G127" s="17" t="str">
        <f t="shared" ca="1" si="35"/>
        <v>If CSI_P1 not used connect to ground;</v>
      </c>
      <c r="I127" t="str">
        <f t="shared" si="63"/>
        <v>1</v>
      </c>
      <c r="J127" t="str">
        <f t="shared" si="61"/>
        <v>87</v>
      </c>
      <c r="K127">
        <f t="shared" si="64"/>
        <v>88</v>
      </c>
      <c r="L127" t="str">
        <f t="shared" ca="1" si="41"/>
        <v/>
      </c>
      <c r="M127" t="e">
        <f t="shared" ca="1" si="42"/>
        <v>#VALUE!</v>
      </c>
      <c r="N127" t="e">
        <f t="shared" ca="1" si="43"/>
        <v>#VALUE!</v>
      </c>
    </row>
    <row r="128" spans="1:14" x14ac:dyDescent="0.25">
      <c r="A128" s="54" t="s">
        <v>985</v>
      </c>
      <c r="B128" s="20">
        <v>19</v>
      </c>
      <c r="C128" s="20" t="s">
        <v>989</v>
      </c>
      <c r="D128" s="8" t="s">
        <v>82</v>
      </c>
      <c r="E128" s="8" t="str">
        <f t="shared" ca="1" si="62"/>
        <v>CSI_P1_CK_N</v>
      </c>
      <c r="F128" s="8"/>
      <c r="G128" s="17" t="str">
        <f t="shared" ca="1" si="35"/>
        <v>If CSI_P1 not used connect to ground;</v>
      </c>
      <c r="I128" t="str">
        <f t="shared" si="63"/>
        <v>1</v>
      </c>
      <c r="J128" t="str">
        <f t="shared" si="61"/>
        <v>89</v>
      </c>
      <c r="K128">
        <f t="shared" si="64"/>
        <v>90</v>
      </c>
      <c r="L128" t="str">
        <f t="shared" ca="1" si="41"/>
        <v/>
      </c>
      <c r="M128" t="e">
        <f t="shared" ca="1" si="42"/>
        <v>#VALUE!</v>
      </c>
      <c r="N128" t="e">
        <f t="shared" ca="1" si="43"/>
        <v>#VALUE!</v>
      </c>
    </row>
    <row r="129" spans="1:14" x14ac:dyDescent="0.25">
      <c r="A129" s="54" t="s">
        <v>985</v>
      </c>
      <c r="B129" s="20">
        <v>20</v>
      </c>
      <c r="C129" s="20" t="s">
        <v>1001</v>
      </c>
      <c r="D129" s="8" t="s">
        <v>977</v>
      </c>
      <c r="E129" s="8" t="str">
        <f t="shared" ca="1" si="62"/>
        <v>SAI1_RXD1///PDM_BIT1////ENET1_1588_EVENT1_OUT/////GPIO4_IO03</v>
      </c>
      <c r="F129" s="8" t="s">
        <v>995</v>
      </c>
      <c r="G129" s="17" t="str">
        <f t="shared" ca="1" si="35"/>
        <v xml:space="preserve">IO level follows J2.41 NVCC_SAI1_SAI5;
While POR_B asserted + 50ms, low impedance drivers should be disabled! </v>
      </c>
      <c r="I129" t="str">
        <f t="shared" si="63"/>
        <v>2</v>
      </c>
      <c r="J129" t="str">
        <f t="shared" si="61"/>
        <v>59</v>
      </c>
      <c r="K129">
        <f t="shared" si="64"/>
        <v>150</v>
      </c>
      <c r="L129" t="str">
        <f t="shared" ca="1" si="41"/>
        <v>GPIO4_IO03</v>
      </c>
      <c r="M129">
        <f t="shared" ca="1" si="42"/>
        <v>51</v>
      </c>
      <c r="N129" t="e">
        <f t="shared" ca="1" si="43"/>
        <v>#VALUE!</v>
      </c>
    </row>
    <row r="130" spans="1:14" x14ac:dyDescent="0.25">
      <c r="A130" s="54" t="s">
        <v>985</v>
      </c>
      <c r="B130" s="20">
        <v>23</v>
      </c>
      <c r="C130" s="20" t="s">
        <v>990</v>
      </c>
      <c r="D130" s="8" t="s">
        <v>68</v>
      </c>
      <c r="E130" s="8" t="str">
        <f t="shared" ca="1" si="62"/>
        <v>CSI_P1_D1_P</v>
      </c>
      <c r="F130" s="8"/>
      <c r="G130" s="17" t="str">
        <f t="shared" ca="1" si="35"/>
        <v>If CSI_P1 not used connect to ground;</v>
      </c>
      <c r="I130" t="str">
        <f t="shared" si="63"/>
        <v>1</v>
      </c>
      <c r="J130" t="str">
        <f t="shared" si="61"/>
        <v>73</v>
      </c>
      <c r="K130">
        <f t="shared" si="64"/>
        <v>74</v>
      </c>
      <c r="L130" t="str">
        <f t="shared" ca="1" si="41"/>
        <v/>
      </c>
      <c r="M130" t="e">
        <f t="shared" ca="1" si="42"/>
        <v>#VALUE!</v>
      </c>
      <c r="N130" t="e">
        <f t="shared" ca="1" si="43"/>
        <v>#VALUE!</v>
      </c>
    </row>
    <row r="131" spans="1:14" x14ac:dyDescent="0.25">
      <c r="A131" s="54" t="s">
        <v>985</v>
      </c>
      <c r="B131" s="20">
        <v>24</v>
      </c>
      <c r="C131" s="20" t="s">
        <v>1002</v>
      </c>
      <c r="D131" s="8" t="s">
        <v>202</v>
      </c>
      <c r="E131" s="8" t="str">
        <f t="shared" ca="1" si="62"/>
        <v>CSI_P2_D3_N</v>
      </c>
      <c r="F131" s="8"/>
      <c r="G131" s="17" t="str">
        <f t="shared" ca="1" si="35"/>
        <v>If CSI_P2 not used connect to ground;</v>
      </c>
      <c r="I131" t="str">
        <f t="shared" si="63"/>
        <v>3</v>
      </c>
      <c r="J131" t="str">
        <f t="shared" si="61"/>
        <v>76</v>
      </c>
      <c r="K131">
        <f t="shared" si="64"/>
        <v>257</v>
      </c>
      <c r="L131" t="str">
        <f t="shared" ca="1" si="41"/>
        <v/>
      </c>
      <c r="M131" t="e">
        <f t="shared" ca="1" si="42"/>
        <v>#VALUE!</v>
      </c>
      <c r="N131" t="e">
        <f t="shared" ca="1" si="43"/>
        <v>#VALUE!</v>
      </c>
    </row>
    <row r="132" spans="1:14" x14ac:dyDescent="0.25">
      <c r="A132" s="54" t="s">
        <v>985</v>
      </c>
      <c r="B132" s="20">
        <v>25</v>
      </c>
      <c r="C132" s="20" t="s">
        <v>991</v>
      </c>
      <c r="D132" s="8" t="s">
        <v>70</v>
      </c>
      <c r="E132" s="8" t="str">
        <f t="shared" ca="1" si="62"/>
        <v>CSI_P1_D1_N</v>
      </c>
      <c r="F132" s="8"/>
      <c r="G132" s="17" t="str">
        <f t="shared" ca="1" si="35"/>
        <v>If CSI_P1 not used connect to ground;</v>
      </c>
      <c r="I132" t="str">
        <f t="shared" si="63"/>
        <v>1</v>
      </c>
      <c r="J132" t="str">
        <f t="shared" si="61"/>
        <v>75</v>
      </c>
      <c r="K132">
        <f t="shared" si="64"/>
        <v>76</v>
      </c>
      <c r="L132" t="str">
        <f t="shared" ca="1" si="41"/>
        <v/>
      </c>
      <c r="M132" t="e">
        <f t="shared" ca="1" si="42"/>
        <v>#VALUE!</v>
      </c>
      <c r="N132" t="e">
        <f t="shared" ca="1" si="43"/>
        <v>#VALUE!</v>
      </c>
    </row>
    <row r="133" spans="1:14" x14ac:dyDescent="0.25">
      <c r="A133" s="54" t="s">
        <v>985</v>
      </c>
      <c r="B133" s="20">
        <v>26</v>
      </c>
      <c r="C133" s="20" t="s">
        <v>957</v>
      </c>
      <c r="D133" s="8" t="s">
        <v>203</v>
      </c>
      <c r="E133" s="8" t="str">
        <f t="shared" ca="1" si="62"/>
        <v>CSI_P2_D3_P</v>
      </c>
      <c r="F133" s="8"/>
      <c r="G133" s="17" t="str">
        <f t="shared" ca="1" si="35"/>
        <v>If CSI_P2 not used connect to ground;</v>
      </c>
      <c r="I133" t="str">
        <f t="shared" si="63"/>
        <v>3</v>
      </c>
      <c r="J133" t="str">
        <f t="shared" si="61"/>
        <v>78</v>
      </c>
      <c r="K133">
        <f t="shared" si="64"/>
        <v>259</v>
      </c>
      <c r="L133" t="str">
        <f t="shared" ca="1" si="41"/>
        <v/>
      </c>
      <c r="M133" t="e">
        <f t="shared" ca="1" si="42"/>
        <v>#VALUE!</v>
      </c>
      <c r="N133" t="e">
        <f t="shared" ca="1" si="43"/>
        <v>#VALUE!</v>
      </c>
    </row>
    <row r="134" spans="1:14" x14ac:dyDescent="0.25">
      <c r="A134" s="54" t="s">
        <v>985</v>
      </c>
      <c r="B134" s="20">
        <v>29</v>
      </c>
      <c r="C134" s="20" t="s">
        <v>789</v>
      </c>
      <c r="D134" s="8" t="s">
        <v>73</v>
      </c>
      <c r="E134" s="8" t="str">
        <f t="shared" ca="1" si="62"/>
        <v>CSI_P1_D2_P</v>
      </c>
      <c r="F134" s="8"/>
      <c r="G134" s="17" t="str">
        <f t="shared" ca="1" si="35"/>
        <v>If CSI_P1 not used connect to ground;</v>
      </c>
      <c r="I134" t="str">
        <f t="shared" si="63"/>
        <v>1</v>
      </c>
      <c r="J134" t="str">
        <f t="shared" si="61"/>
        <v>79</v>
      </c>
      <c r="K134">
        <f t="shared" si="64"/>
        <v>80</v>
      </c>
      <c r="L134" t="str">
        <f t="shared" ca="1" si="41"/>
        <v/>
      </c>
      <c r="M134" t="e">
        <f t="shared" ca="1" si="42"/>
        <v>#VALUE!</v>
      </c>
      <c r="N134" t="e">
        <f t="shared" ca="1" si="43"/>
        <v>#VALUE!</v>
      </c>
    </row>
    <row r="135" spans="1:14" x14ac:dyDescent="0.25">
      <c r="A135" s="54" t="s">
        <v>985</v>
      </c>
      <c r="B135" s="20">
        <v>30</v>
      </c>
      <c r="C135" s="20" t="s">
        <v>1003</v>
      </c>
      <c r="D135" s="8" t="s">
        <v>208</v>
      </c>
      <c r="E135" s="8" t="str">
        <f t="shared" ca="1" si="62"/>
        <v>CSI_P2_D2_N</v>
      </c>
      <c r="F135" s="8"/>
      <c r="G135" s="17" t="str">
        <f t="shared" ca="1" si="35"/>
        <v>If CSI_P2 not used connect to ground;</v>
      </c>
      <c r="I135" t="str">
        <f t="shared" si="63"/>
        <v>3</v>
      </c>
      <c r="J135" t="str">
        <f t="shared" si="61"/>
        <v>88</v>
      </c>
      <c r="K135">
        <f t="shared" si="64"/>
        <v>269</v>
      </c>
      <c r="L135" t="str">
        <f t="shared" ca="1" si="41"/>
        <v/>
      </c>
      <c r="M135" t="e">
        <f t="shared" ca="1" si="42"/>
        <v>#VALUE!</v>
      </c>
      <c r="N135" t="e">
        <f t="shared" ca="1" si="43"/>
        <v>#VALUE!</v>
      </c>
    </row>
    <row r="136" spans="1:14" x14ac:dyDescent="0.25">
      <c r="A136" s="54" t="s">
        <v>985</v>
      </c>
      <c r="B136" s="20">
        <v>31</v>
      </c>
      <c r="C136" s="20" t="s">
        <v>992</v>
      </c>
      <c r="D136" s="8" t="s">
        <v>71</v>
      </c>
      <c r="E136" s="8" t="str">
        <f t="shared" ca="1" si="62"/>
        <v>CSI_P1_D2_N</v>
      </c>
      <c r="F136" s="8"/>
      <c r="G136" s="17" t="str">
        <f t="shared" ca="1" si="35"/>
        <v>If CSI_P1 not used connect to ground;</v>
      </c>
      <c r="I136" t="str">
        <f t="shared" si="63"/>
        <v>1</v>
      </c>
      <c r="J136" t="str">
        <f t="shared" si="61"/>
        <v>77</v>
      </c>
      <c r="K136">
        <f t="shared" si="64"/>
        <v>78</v>
      </c>
      <c r="L136" t="str">
        <f t="shared" ca="1" si="41"/>
        <v/>
      </c>
      <c r="M136" t="e">
        <f t="shared" ca="1" si="42"/>
        <v>#VALUE!</v>
      </c>
      <c r="N136" t="e">
        <f t="shared" ca="1" si="43"/>
        <v>#VALUE!</v>
      </c>
    </row>
    <row r="137" spans="1:14" x14ac:dyDescent="0.25">
      <c r="A137" s="54" t="s">
        <v>985</v>
      </c>
      <c r="B137" s="20">
        <v>32</v>
      </c>
      <c r="C137" s="20" t="s">
        <v>866</v>
      </c>
      <c r="D137" s="8" t="s">
        <v>209</v>
      </c>
      <c r="E137" s="8" t="str">
        <f t="shared" ca="1" si="62"/>
        <v>CSI_P2_D2_P</v>
      </c>
      <c r="F137" s="8"/>
      <c r="G137" s="17" t="str">
        <f t="shared" ca="1" si="35"/>
        <v>If CSI_P2 not used connect to ground;</v>
      </c>
      <c r="I137" t="str">
        <f t="shared" si="63"/>
        <v>3</v>
      </c>
      <c r="J137" t="str">
        <f t="shared" si="61"/>
        <v>90</v>
      </c>
      <c r="K137">
        <f t="shared" si="64"/>
        <v>271</v>
      </c>
      <c r="L137" t="str">
        <f t="shared" ca="1" si="41"/>
        <v/>
      </c>
      <c r="M137" t="e">
        <f t="shared" ca="1" si="42"/>
        <v>#VALUE!</v>
      </c>
      <c r="N137" t="e">
        <f t="shared" ca="1" si="43"/>
        <v>#VALUE!</v>
      </c>
    </row>
    <row r="138" spans="1:14" x14ac:dyDescent="0.25">
      <c r="A138" s="54" t="s">
        <v>985</v>
      </c>
      <c r="B138" s="20">
        <v>35</v>
      </c>
      <c r="C138" s="20" t="s">
        <v>993</v>
      </c>
      <c r="D138" s="8" t="s">
        <v>65</v>
      </c>
      <c r="E138" s="8" t="str">
        <f t="shared" ca="1" si="62"/>
        <v>CSI_P1_D3_P</v>
      </c>
      <c r="F138" s="8"/>
      <c r="G138" s="17" t="str">
        <f t="shared" ca="1" si="35"/>
        <v>If CSI_P1 not used connect to ground;</v>
      </c>
      <c r="I138" t="str">
        <f t="shared" si="63"/>
        <v>1</v>
      </c>
      <c r="J138" t="str">
        <f t="shared" si="61"/>
        <v>69</v>
      </c>
      <c r="K138">
        <f t="shared" si="64"/>
        <v>70</v>
      </c>
      <c r="L138" t="str">
        <f t="shared" ca="1" si="41"/>
        <v/>
      </c>
      <c r="M138" t="e">
        <f t="shared" ca="1" si="42"/>
        <v>#VALUE!</v>
      </c>
      <c r="N138" t="e">
        <f t="shared" ca="1" si="43"/>
        <v>#VALUE!</v>
      </c>
    </row>
    <row r="139" spans="1:14" x14ac:dyDescent="0.25">
      <c r="A139" s="54" t="s">
        <v>985</v>
      </c>
      <c r="B139" s="20">
        <v>36</v>
      </c>
      <c r="C139" s="20" t="s">
        <v>920</v>
      </c>
      <c r="D139" s="8" t="s">
        <v>204</v>
      </c>
      <c r="E139" s="8" t="str">
        <f t="shared" ca="1" si="62"/>
        <v>CSI_P2_D1_N</v>
      </c>
      <c r="F139" s="8"/>
      <c r="G139" s="17" t="str">
        <f t="shared" ca="1" si="35"/>
        <v>If CSI_P2 not used connect to ground;</v>
      </c>
      <c r="I139" t="str">
        <f t="shared" si="63"/>
        <v>3</v>
      </c>
      <c r="J139" t="str">
        <f t="shared" si="61"/>
        <v>80</v>
      </c>
      <c r="K139">
        <f t="shared" si="64"/>
        <v>261</v>
      </c>
      <c r="L139" t="str">
        <f t="shared" ca="1" si="41"/>
        <v/>
      </c>
      <c r="M139" t="e">
        <f t="shared" ca="1" si="42"/>
        <v>#VALUE!</v>
      </c>
      <c r="N139" t="e">
        <f t="shared" ca="1" si="43"/>
        <v>#VALUE!</v>
      </c>
    </row>
    <row r="140" spans="1:14" x14ac:dyDescent="0.25">
      <c r="A140" s="54" t="s">
        <v>985</v>
      </c>
      <c r="B140" s="20">
        <v>37</v>
      </c>
      <c r="C140" s="20" t="s">
        <v>994</v>
      </c>
      <c r="D140" s="8" t="s">
        <v>66</v>
      </c>
      <c r="E140" s="8" t="str">
        <f t="shared" ca="1" si="62"/>
        <v>CSI_P1_D3_N</v>
      </c>
      <c r="F140" s="8"/>
      <c r="G140" s="17" t="str">
        <f t="shared" ca="1" si="35"/>
        <v>If CSI_P1 not used connect to ground;</v>
      </c>
      <c r="I140" t="str">
        <f t="shared" si="63"/>
        <v>1</v>
      </c>
      <c r="J140" t="str">
        <f t="shared" si="61"/>
        <v>71</v>
      </c>
      <c r="K140">
        <f t="shared" si="64"/>
        <v>72</v>
      </c>
      <c r="L140" t="str">
        <f t="shared" ca="1" si="41"/>
        <v/>
      </c>
      <c r="M140" t="e">
        <f t="shared" ca="1" si="42"/>
        <v>#VALUE!</v>
      </c>
      <c r="N140" t="e">
        <f t="shared" ca="1" si="43"/>
        <v>#VALUE!</v>
      </c>
    </row>
    <row r="141" spans="1:14" x14ac:dyDescent="0.25">
      <c r="A141" s="54" t="s">
        <v>985</v>
      </c>
      <c r="B141" s="20">
        <v>38</v>
      </c>
      <c r="C141" s="20" t="s">
        <v>1004</v>
      </c>
      <c r="D141" s="8" t="s">
        <v>205</v>
      </c>
      <c r="E141" s="8" t="str">
        <f t="shared" ca="1" si="62"/>
        <v>CSI_P2_D1_P</v>
      </c>
      <c r="F141" s="8"/>
      <c r="G141" s="17" t="str">
        <f t="shared" ca="1" si="35"/>
        <v>If CSI_P2 not used connect to ground;</v>
      </c>
      <c r="I141" t="str">
        <f t="shared" si="63"/>
        <v>3</v>
      </c>
      <c r="J141" t="str">
        <f t="shared" si="61"/>
        <v>82</v>
      </c>
      <c r="K141">
        <f t="shared" si="64"/>
        <v>263</v>
      </c>
      <c r="L141" t="str">
        <f t="shared" ca="1" si="41"/>
        <v/>
      </c>
      <c r="M141" t="e">
        <f t="shared" ca="1" si="42"/>
        <v>#VALUE!</v>
      </c>
      <c r="N141" t="e">
        <f t="shared" ca="1" si="43"/>
        <v>#VALUE!</v>
      </c>
    </row>
    <row r="142" spans="1:14" x14ac:dyDescent="0.25">
      <c r="A142" s="54" t="s">
        <v>985</v>
      </c>
      <c r="B142" s="20">
        <v>41</v>
      </c>
      <c r="C142" s="20" t="s">
        <v>1080</v>
      </c>
      <c r="D142" s="8" t="s">
        <v>978</v>
      </c>
      <c r="E142" s="8" t="str">
        <f t="shared" ca="1" si="62"/>
        <v>SAI1_TXD7/SAI6_MCLK///PDM_CLK////ENET1_TX_ER/////GPIO4_IO19</v>
      </c>
      <c r="F142" s="8" t="s">
        <v>995</v>
      </c>
      <c r="G142" s="17" t="str">
        <f t="shared" ca="1" si="35"/>
        <v xml:space="preserve">IO level follows J2.41 NVCC_SAI1_SAI5;
While POR_B asserted + 50ms, low impedance drivers should be disabled! </v>
      </c>
      <c r="I142" t="str">
        <f t="shared" si="63"/>
        <v>2</v>
      </c>
      <c r="J142" t="str">
        <f t="shared" si="61"/>
        <v>76</v>
      </c>
      <c r="K142">
        <f t="shared" si="64"/>
        <v>167</v>
      </c>
      <c r="L142" t="str">
        <f t="shared" ca="1" si="41"/>
        <v>GPIO4_IO19</v>
      </c>
      <c r="M142">
        <f t="shared" ca="1" si="42"/>
        <v>50</v>
      </c>
      <c r="N142" t="e">
        <f t="shared" ca="1" si="43"/>
        <v>#VALUE!</v>
      </c>
    </row>
    <row r="143" spans="1:14" x14ac:dyDescent="0.25">
      <c r="A143" s="54" t="s">
        <v>985</v>
      </c>
      <c r="B143" s="20">
        <v>42</v>
      </c>
      <c r="C143" s="20" t="s">
        <v>1005</v>
      </c>
      <c r="D143" s="8" t="s">
        <v>199</v>
      </c>
      <c r="E143" s="8" t="str">
        <f t="shared" ca="1" si="62"/>
        <v>CSI_P2_CK_N</v>
      </c>
      <c r="F143" s="8"/>
      <c r="G143" s="17" t="str">
        <f t="shared" ca="1" si="35"/>
        <v>If CSI_P2 not used connect to ground;</v>
      </c>
      <c r="I143" t="str">
        <f t="shared" si="63"/>
        <v>3</v>
      </c>
      <c r="J143" t="str">
        <f t="shared" si="61"/>
        <v>70</v>
      </c>
      <c r="K143">
        <f t="shared" si="64"/>
        <v>251</v>
      </c>
      <c r="L143" t="str">
        <f t="shared" ca="1" si="41"/>
        <v/>
      </c>
      <c r="M143" t="e">
        <f t="shared" ca="1" si="42"/>
        <v>#VALUE!</v>
      </c>
      <c r="N143" t="e">
        <f t="shared" ca="1" si="43"/>
        <v>#VALUE!</v>
      </c>
    </row>
    <row r="144" spans="1:14" x14ac:dyDescent="0.25">
      <c r="A144" s="54" t="s">
        <v>985</v>
      </c>
      <c r="B144" s="20">
        <v>44</v>
      </c>
      <c r="C144" s="20" t="s">
        <v>1006</v>
      </c>
      <c r="D144" s="8" t="s">
        <v>201</v>
      </c>
      <c r="E144" s="8" t="str">
        <f t="shared" ca="1" si="62"/>
        <v>CSI_P2_CK_P</v>
      </c>
      <c r="F144" s="8"/>
      <c r="G144" s="17" t="str">
        <f t="shared" ca="1" si="35"/>
        <v>If CSI_P2 not used connect to ground;</v>
      </c>
      <c r="I144" t="str">
        <f t="shared" si="63"/>
        <v>3</v>
      </c>
      <c r="J144" t="str">
        <f t="shared" si="61"/>
        <v>72</v>
      </c>
      <c r="K144">
        <f t="shared" si="64"/>
        <v>253</v>
      </c>
      <c r="L144" t="str">
        <f t="shared" ca="1" si="41"/>
        <v/>
      </c>
      <c r="M144" t="e">
        <f t="shared" ca="1" si="42"/>
        <v>#VALUE!</v>
      </c>
      <c r="N144" t="e">
        <f t="shared" ca="1" si="43"/>
        <v>#VALUE!</v>
      </c>
    </row>
    <row r="145" spans="1:14" ht="30" x14ac:dyDescent="0.25">
      <c r="A145" s="54" t="s">
        <v>985</v>
      </c>
      <c r="B145" s="20">
        <v>45</v>
      </c>
      <c r="C145" s="20" t="s">
        <v>878</v>
      </c>
      <c r="D145" s="8" t="s">
        <v>979</v>
      </c>
      <c r="E145" s="8" t="str">
        <f t="shared" ca="1" si="62"/>
        <v>SAI2_RXFS/SAI5_TXFS//SAI5_TXD1///SAI2_RXD1////UART1_TXD/////GPIO4_IO21//////PDM_BIT2</v>
      </c>
      <c r="F145" s="10" t="s">
        <v>1269</v>
      </c>
      <c r="G145" s="17" t="str">
        <f t="shared" ca="1" si="35"/>
        <v/>
      </c>
      <c r="I145" t="str">
        <f t="shared" si="63"/>
        <v>2</v>
      </c>
      <c r="J145" t="str">
        <f t="shared" si="61"/>
        <v>48</v>
      </c>
      <c r="K145">
        <f t="shared" si="64"/>
        <v>139</v>
      </c>
      <c r="L145" t="str">
        <f t="shared" ca="1" si="41"/>
        <v>GPIO4_IO21</v>
      </c>
      <c r="M145">
        <f t="shared" ca="1" si="42"/>
        <v>61</v>
      </c>
      <c r="N145">
        <f t="shared" ca="1" si="43"/>
        <v>71</v>
      </c>
    </row>
    <row r="146" spans="1:14" ht="30" x14ac:dyDescent="0.25">
      <c r="A146" s="54" t="s">
        <v>985</v>
      </c>
      <c r="B146" s="20">
        <v>47</v>
      </c>
      <c r="C146" s="20" t="s">
        <v>879</v>
      </c>
      <c r="D146" s="8" t="s">
        <v>980</v>
      </c>
      <c r="E146" s="8" t="str">
        <f t="shared" ca="1" si="62"/>
        <v>SAI2_RXD0/SAI5_TXD0//ENET_1588_EVENT2_OUT///SAI2_TXD1////UART1_RTS_B/////GPIO4_IO23//////PDM_BIT3</v>
      </c>
      <c r="F146" s="10" t="s">
        <v>1269</v>
      </c>
      <c r="G146" s="17" t="str">
        <f t="shared" ref="G146:G214" ca="1" si="65">IF(INDIRECT("'"&amp;$E$1&amp;"'"&amp;"!H"&amp;(K146))=0,"",INDIRECT("'"&amp;$E$1&amp;"'"&amp;"!H"&amp;(K146)))</f>
        <v/>
      </c>
      <c r="I146" t="str">
        <f t="shared" si="63"/>
        <v>2</v>
      </c>
      <c r="J146" t="str">
        <f t="shared" si="61"/>
        <v>58</v>
      </c>
      <c r="K146">
        <f t="shared" si="64"/>
        <v>149</v>
      </c>
      <c r="L146" t="str">
        <f t="shared" ref="L146:L209" ca="1" si="66">IFERROR(MID(E146,M146,IFERROR(N146,LEN(E146)+1)-M146),"")</f>
        <v>GPIO4_IO23</v>
      </c>
      <c r="M146">
        <f t="shared" ref="M146:M209" ca="1" si="67">SEARCH($L$1,E146,1)</f>
        <v>74</v>
      </c>
      <c r="N146">
        <f t="shared" ref="N146:N209" ca="1" si="68">SEARCH("/",E146,M146)</f>
        <v>84</v>
      </c>
    </row>
    <row r="147" spans="1:14" x14ac:dyDescent="0.25">
      <c r="A147" s="54" t="s">
        <v>985</v>
      </c>
      <c r="B147" s="20">
        <v>48</v>
      </c>
      <c r="C147" s="20" t="s">
        <v>1007</v>
      </c>
      <c r="D147" s="8" t="s">
        <v>206</v>
      </c>
      <c r="E147" s="8" t="str">
        <f t="shared" ca="1" si="62"/>
        <v>CSI_P2_D0_N</v>
      </c>
      <c r="F147" s="8"/>
      <c r="G147" s="17" t="str">
        <f t="shared" ca="1" si="65"/>
        <v>If CSI_P2 not used connect to ground;</v>
      </c>
      <c r="I147" t="str">
        <f t="shared" si="63"/>
        <v>3</v>
      </c>
      <c r="J147" t="str">
        <f t="shared" si="61"/>
        <v>84</v>
      </c>
      <c r="K147">
        <f t="shared" si="64"/>
        <v>265</v>
      </c>
      <c r="L147" t="str">
        <f t="shared" ca="1" si="66"/>
        <v/>
      </c>
      <c r="M147" t="e">
        <f t="shared" ca="1" si="67"/>
        <v>#VALUE!</v>
      </c>
      <c r="N147" t="e">
        <f t="shared" ca="1" si="68"/>
        <v>#VALUE!</v>
      </c>
    </row>
    <row r="148" spans="1:14" x14ac:dyDescent="0.25">
      <c r="A148" s="54" t="s">
        <v>985</v>
      </c>
      <c r="B148" s="20">
        <v>49</v>
      </c>
      <c r="C148" s="20"/>
      <c r="D148" s="8" t="s">
        <v>1263</v>
      </c>
      <c r="E148" s="8" t="s">
        <v>1264</v>
      </c>
      <c r="F148" s="8" t="s">
        <v>1266</v>
      </c>
      <c r="G148" s="17"/>
      <c r="I148" t="str">
        <f t="shared" si="63"/>
        <v/>
      </c>
      <c r="J148" t="str">
        <f t="shared" si="61"/>
        <v/>
      </c>
      <c r="L148" t="str">
        <f t="shared" si="66"/>
        <v/>
      </c>
      <c r="M148" t="e">
        <f t="shared" si="67"/>
        <v>#VALUE!</v>
      </c>
      <c r="N148" t="e">
        <f t="shared" si="68"/>
        <v>#VALUE!</v>
      </c>
    </row>
    <row r="149" spans="1:14" x14ac:dyDescent="0.25">
      <c r="A149" s="54" t="s">
        <v>985</v>
      </c>
      <c r="B149" s="20">
        <v>50</v>
      </c>
      <c r="C149" s="20" t="s">
        <v>1008</v>
      </c>
      <c r="D149" s="8" t="s">
        <v>207</v>
      </c>
      <c r="E149" s="8" t="str">
        <f t="shared" ca="1" si="62"/>
        <v>CSI_P2_D0_P</v>
      </c>
      <c r="F149" s="8"/>
      <c r="G149" s="17" t="str">
        <f t="shared" ca="1" si="65"/>
        <v>If CSI_P2 not used connect to ground;</v>
      </c>
      <c r="I149" t="str">
        <f t="shared" si="63"/>
        <v>3</v>
      </c>
      <c r="J149" t="str">
        <f t="shared" si="61"/>
        <v>86</v>
      </c>
      <c r="K149">
        <f t="shared" si="64"/>
        <v>267</v>
      </c>
      <c r="L149" t="str">
        <f t="shared" ca="1" si="66"/>
        <v/>
      </c>
      <c r="M149" t="e">
        <f t="shared" ca="1" si="67"/>
        <v>#VALUE!</v>
      </c>
      <c r="N149" t="e">
        <f t="shared" ca="1" si="68"/>
        <v>#VALUE!</v>
      </c>
    </row>
    <row r="150" spans="1:14" x14ac:dyDescent="0.25">
      <c r="A150" s="54" t="s">
        <v>985</v>
      </c>
      <c r="B150" s="20">
        <v>51</v>
      </c>
      <c r="C150" s="20"/>
      <c r="D150" s="8" t="s">
        <v>1265</v>
      </c>
      <c r="E150" s="8" t="s">
        <v>1264</v>
      </c>
      <c r="F150" s="8" t="s">
        <v>1266</v>
      </c>
      <c r="G150" s="17"/>
      <c r="I150" t="str">
        <f t="shared" si="63"/>
        <v/>
      </c>
      <c r="J150" t="str">
        <f t="shared" si="61"/>
        <v/>
      </c>
      <c r="K150" t="e">
        <f t="shared" si="64"/>
        <v>#VALUE!</v>
      </c>
      <c r="L150" t="str">
        <f t="shared" si="66"/>
        <v/>
      </c>
      <c r="M150" t="e">
        <f t="shared" si="67"/>
        <v>#VALUE!</v>
      </c>
      <c r="N150" t="e">
        <f t="shared" si="68"/>
        <v>#VALUE!</v>
      </c>
    </row>
    <row r="151" spans="1:14" x14ac:dyDescent="0.25">
      <c r="A151" s="54" t="s">
        <v>985</v>
      </c>
      <c r="B151" s="20">
        <v>55</v>
      </c>
      <c r="C151" s="20" t="s">
        <v>998</v>
      </c>
      <c r="D151" s="8" t="s">
        <v>983</v>
      </c>
      <c r="E151" s="8" t="str">
        <f t="shared" ca="1" si="62"/>
        <v>I2C2_SCL/ENET_1588_EVENT1_IN//USDHC3_CD_B///ECSPI1_MISO////ENET_1588_EVENT1_AUX_IN/////GPIO5_IO16</v>
      </c>
      <c r="F151" s="8" t="s">
        <v>995</v>
      </c>
      <c r="G151" s="17" t="str">
        <f t="shared" ca="1" si="65"/>
        <v/>
      </c>
      <c r="I151" t="str">
        <f t="shared" si="63"/>
        <v>2</v>
      </c>
      <c r="J151" t="str">
        <f t="shared" si="61"/>
        <v>32</v>
      </c>
      <c r="K151">
        <f t="shared" si="64"/>
        <v>123</v>
      </c>
      <c r="L151" t="str">
        <f t="shared" ca="1" si="66"/>
        <v>GPIO5_IO16</v>
      </c>
      <c r="M151">
        <f t="shared" ca="1" si="67"/>
        <v>88</v>
      </c>
      <c r="N151" t="e">
        <f t="shared" ca="1" si="68"/>
        <v>#VALUE!</v>
      </c>
    </row>
    <row r="152" spans="1:14" ht="15.75" thickBot="1" x14ac:dyDescent="0.3">
      <c r="A152" s="56" t="s">
        <v>985</v>
      </c>
      <c r="B152" s="57">
        <v>57</v>
      </c>
      <c r="C152" s="57" t="s">
        <v>999</v>
      </c>
      <c r="D152" s="18" t="s">
        <v>984</v>
      </c>
      <c r="E152" s="18" t="str">
        <f t="shared" ca="1" si="62"/>
        <v>I2C2_SDA/ENET_1588_EVENT1_OUT//USDHC3_WP///ECSPI1_SS0/////GPIO5_IO17</v>
      </c>
      <c r="F152" s="18" t="s">
        <v>995</v>
      </c>
      <c r="G152" s="19" t="str">
        <f t="shared" ca="1" si="65"/>
        <v/>
      </c>
      <c r="I152" t="str">
        <f t="shared" si="63"/>
        <v>2</v>
      </c>
      <c r="J152" t="str">
        <f t="shared" si="61"/>
        <v>30</v>
      </c>
      <c r="K152">
        <f t="shared" si="64"/>
        <v>121</v>
      </c>
      <c r="L152" t="str">
        <f t="shared" ca="1" si="66"/>
        <v>GPIO5_IO17</v>
      </c>
      <c r="M152">
        <f t="shared" ca="1" si="67"/>
        <v>59</v>
      </c>
      <c r="N152" t="e">
        <f t="shared" ca="1" si="68"/>
        <v>#VALUE!</v>
      </c>
    </row>
    <row r="153" spans="1:14" ht="15.75" thickBot="1" x14ac:dyDescent="0.3">
      <c r="I153" t="str">
        <f t="shared" si="63"/>
        <v/>
      </c>
      <c r="J153" t="str">
        <f t="shared" si="61"/>
        <v/>
      </c>
    </row>
    <row r="154" spans="1:14" x14ac:dyDescent="0.25">
      <c r="A154" s="50" t="s">
        <v>1014</v>
      </c>
      <c r="B154" s="51">
        <v>1</v>
      </c>
      <c r="C154" s="51" t="s">
        <v>1028</v>
      </c>
      <c r="D154" s="15" t="s">
        <v>1015</v>
      </c>
      <c r="E154" s="15" t="str">
        <f t="shared" ca="1" si="62"/>
        <v>HDMI_TX2_P</v>
      </c>
      <c r="F154" s="61"/>
      <c r="G154" s="16" t="str">
        <f t="shared" ca="1" si="65"/>
        <v>Requires DC coupled signal path; No DP/eDP capability.</v>
      </c>
      <c r="I154" t="str">
        <f t="shared" si="63"/>
        <v>2</v>
      </c>
      <c r="J154" t="str">
        <f t="shared" si="61"/>
        <v>43</v>
      </c>
      <c r="K154">
        <f t="shared" ref="K154:K166" si="69">(I154-1)*90+J154+1</f>
        <v>134</v>
      </c>
      <c r="L154" t="str">
        <f t="shared" ca="1" si="66"/>
        <v/>
      </c>
      <c r="M154" t="e">
        <f t="shared" ca="1" si="67"/>
        <v>#VALUE!</v>
      </c>
      <c r="N154" t="e">
        <f t="shared" ca="1" si="68"/>
        <v>#VALUE!</v>
      </c>
    </row>
    <row r="155" spans="1:14" x14ac:dyDescent="0.25">
      <c r="A155" s="54" t="s">
        <v>1014</v>
      </c>
      <c r="B155" s="20">
        <v>3</v>
      </c>
      <c r="C155" s="20" t="s">
        <v>1029</v>
      </c>
      <c r="D155" s="8" t="s">
        <v>1016</v>
      </c>
      <c r="E155" s="8" t="str">
        <f t="shared" ca="1" si="62"/>
        <v>HDMI_TX2_N</v>
      </c>
      <c r="F155" s="8"/>
      <c r="G155" s="17" t="str">
        <f t="shared" ca="1" si="65"/>
        <v>Requires DC coupled signal path; No DP/eDP capability.</v>
      </c>
      <c r="I155" t="str">
        <f t="shared" si="63"/>
        <v>2</v>
      </c>
      <c r="J155" t="str">
        <f t="shared" si="61"/>
        <v>45</v>
      </c>
      <c r="K155">
        <f t="shared" si="69"/>
        <v>136</v>
      </c>
      <c r="L155" t="str">
        <f t="shared" ca="1" si="66"/>
        <v/>
      </c>
      <c r="M155" t="e">
        <f t="shared" ca="1" si="67"/>
        <v>#VALUE!</v>
      </c>
      <c r="N155" t="e">
        <f t="shared" ca="1" si="68"/>
        <v>#VALUE!</v>
      </c>
    </row>
    <row r="156" spans="1:14" x14ac:dyDescent="0.25">
      <c r="A156" s="54" t="s">
        <v>1014</v>
      </c>
      <c r="B156" s="20">
        <v>4</v>
      </c>
      <c r="C156" s="20" t="s">
        <v>1030</v>
      </c>
      <c r="D156" s="8" t="s">
        <v>1017</v>
      </c>
      <c r="E156" s="8" t="str">
        <f t="shared" ca="1" si="62"/>
        <v>HDMI_TX1_P</v>
      </c>
      <c r="F156" s="8"/>
      <c r="G156" s="17" t="str">
        <f t="shared" ca="1" si="65"/>
        <v>Requires DC coupled signal path; No DP/eDP capability.</v>
      </c>
      <c r="I156" t="str">
        <f t="shared" si="63"/>
        <v>2</v>
      </c>
      <c r="J156" t="str">
        <f t="shared" si="61"/>
        <v>31</v>
      </c>
      <c r="K156">
        <f t="shared" si="69"/>
        <v>122</v>
      </c>
      <c r="L156" t="str">
        <f t="shared" ca="1" si="66"/>
        <v/>
      </c>
      <c r="M156" t="e">
        <f t="shared" ca="1" si="67"/>
        <v>#VALUE!</v>
      </c>
      <c r="N156" t="e">
        <f t="shared" ca="1" si="68"/>
        <v>#VALUE!</v>
      </c>
    </row>
    <row r="157" spans="1:14" x14ac:dyDescent="0.25">
      <c r="A157" s="54" t="s">
        <v>1014</v>
      </c>
      <c r="B157" s="20">
        <v>6</v>
      </c>
      <c r="C157" s="20" t="s">
        <v>1031</v>
      </c>
      <c r="D157" s="8" t="s">
        <v>1018</v>
      </c>
      <c r="E157" s="8" t="str">
        <f t="shared" ca="1" si="62"/>
        <v>HDMI_TX1_N</v>
      </c>
      <c r="F157" s="8"/>
      <c r="G157" s="17" t="str">
        <f t="shared" ca="1" si="65"/>
        <v>Requires DC coupled signal path; No DP/eDP capability.</v>
      </c>
      <c r="I157" t="str">
        <f t="shared" si="63"/>
        <v>2</v>
      </c>
      <c r="J157" t="str">
        <f t="shared" si="61"/>
        <v>29</v>
      </c>
      <c r="K157">
        <f t="shared" si="69"/>
        <v>120</v>
      </c>
      <c r="L157" t="str">
        <f t="shared" ca="1" si="66"/>
        <v/>
      </c>
      <c r="M157" t="e">
        <f t="shared" ca="1" si="67"/>
        <v>#VALUE!</v>
      </c>
      <c r="N157" t="e">
        <f t="shared" ca="1" si="68"/>
        <v>#VALUE!</v>
      </c>
    </row>
    <row r="158" spans="1:14" x14ac:dyDescent="0.25">
      <c r="A158" s="54" t="s">
        <v>1014</v>
      </c>
      <c r="B158" s="20">
        <v>7</v>
      </c>
      <c r="C158" s="20" t="s">
        <v>1032</v>
      </c>
      <c r="D158" s="8" t="s">
        <v>1019</v>
      </c>
      <c r="E158" s="8" t="str">
        <f t="shared" ca="1" si="62"/>
        <v>HDMI_TX0_P</v>
      </c>
      <c r="F158" s="8"/>
      <c r="G158" s="17" t="str">
        <f t="shared" ca="1" si="65"/>
        <v>Requires DC coupled signal path; No DP/eDP capability.</v>
      </c>
      <c r="I158" t="str">
        <f t="shared" si="63"/>
        <v>2</v>
      </c>
      <c r="J158" t="str">
        <f t="shared" si="61"/>
        <v>33</v>
      </c>
      <c r="K158">
        <f t="shared" si="69"/>
        <v>124</v>
      </c>
      <c r="L158" t="str">
        <f t="shared" ca="1" si="66"/>
        <v/>
      </c>
      <c r="M158" t="e">
        <f t="shared" ca="1" si="67"/>
        <v>#VALUE!</v>
      </c>
      <c r="N158" t="e">
        <f t="shared" ca="1" si="68"/>
        <v>#VALUE!</v>
      </c>
    </row>
    <row r="159" spans="1:14" x14ac:dyDescent="0.25">
      <c r="A159" s="54" t="s">
        <v>1014</v>
      </c>
      <c r="B159" s="20">
        <v>9</v>
      </c>
      <c r="C159" s="20" t="s">
        <v>1033</v>
      </c>
      <c r="D159" s="8" t="s">
        <v>1020</v>
      </c>
      <c r="E159" s="8" t="str">
        <f t="shared" ca="1" si="62"/>
        <v>HDMI_TX0_N</v>
      </c>
      <c r="F159" s="8"/>
      <c r="G159" s="17" t="str">
        <f t="shared" ca="1" si="65"/>
        <v>Requires DC coupled signal path; No DP/eDP capability.</v>
      </c>
      <c r="I159" t="str">
        <f t="shared" si="63"/>
        <v>2</v>
      </c>
      <c r="J159" t="str">
        <f t="shared" si="61"/>
        <v>35</v>
      </c>
      <c r="K159">
        <f t="shared" si="69"/>
        <v>126</v>
      </c>
      <c r="L159" t="str">
        <f t="shared" ca="1" si="66"/>
        <v/>
      </c>
      <c r="M159" t="e">
        <f t="shared" ca="1" si="67"/>
        <v>#VALUE!</v>
      </c>
      <c r="N159" t="e">
        <f t="shared" ca="1" si="68"/>
        <v>#VALUE!</v>
      </c>
    </row>
    <row r="160" spans="1:14" x14ac:dyDescent="0.25">
      <c r="A160" s="54" t="s">
        <v>1014</v>
      </c>
      <c r="B160" s="20">
        <v>10</v>
      </c>
      <c r="C160" s="20" t="s">
        <v>1034</v>
      </c>
      <c r="D160" s="8" t="s">
        <v>1021</v>
      </c>
      <c r="E160" s="8" t="str">
        <f t="shared" ca="1" si="62"/>
        <v>HDMI_TXC_P</v>
      </c>
      <c r="F160" s="8"/>
      <c r="G160" s="17" t="str">
        <f t="shared" ca="1" si="65"/>
        <v>Requires DC coupled signal path; No DP/eDP capability.</v>
      </c>
      <c r="I160" t="str">
        <f t="shared" si="63"/>
        <v>2</v>
      </c>
      <c r="J160" t="str">
        <f t="shared" si="61"/>
        <v>49</v>
      </c>
      <c r="K160">
        <f t="shared" si="69"/>
        <v>140</v>
      </c>
      <c r="L160" t="str">
        <f t="shared" ca="1" si="66"/>
        <v/>
      </c>
      <c r="M160" t="e">
        <f t="shared" ca="1" si="67"/>
        <v>#VALUE!</v>
      </c>
      <c r="N160" t="e">
        <f t="shared" ca="1" si="68"/>
        <v>#VALUE!</v>
      </c>
    </row>
    <row r="161" spans="1:14" x14ac:dyDescent="0.25">
      <c r="A161" s="54" t="s">
        <v>1014</v>
      </c>
      <c r="B161" s="20">
        <v>12</v>
      </c>
      <c r="C161" s="20" t="s">
        <v>1035</v>
      </c>
      <c r="D161" s="8" t="s">
        <v>1022</v>
      </c>
      <c r="E161" s="8" t="str">
        <f t="shared" ca="1" si="62"/>
        <v>HDMI_TXC_N</v>
      </c>
      <c r="F161" s="8"/>
      <c r="G161" s="17" t="str">
        <f t="shared" ca="1" si="65"/>
        <v>Requires DC coupled signal path; No DP/eDP capability.</v>
      </c>
      <c r="I161" t="str">
        <f t="shared" si="63"/>
        <v>2</v>
      </c>
      <c r="J161" t="str">
        <f t="shared" si="61"/>
        <v>51</v>
      </c>
      <c r="K161">
        <f t="shared" si="69"/>
        <v>142</v>
      </c>
      <c r="L161" t="str">
        <f t="shared" ca="1" si="66"/>
        <v/>
      </c>
      <c r="M161" t="e">
        <f t="shared" ca="1" si="67"/>
        <v>#VALUE!</v>
      </c>
      <c r="N161" t="e">
        <f t="shared" ca="1" si="68"/>
        <v>#VALUE!</v>
      </c>
    </row>
    <row r="162" spans="1:14" x14ac:dyDescent="0.25">
      <c r="A162" s="54" t="s">
        <v>1014</v>
      </c>
      <c r="B162" s="20">
        <v>13</v>
      </c>
      <c r="C162" s="20" t="s">
        <v>1036</v>
      </c>
      <c r="D162" s="8" t="s">
        <v>1023</v>
      </c>
      <c r="E162" s="8" t="str">
        <f t="shared" ca="1" si="62"/>
        <v>HDMI_CEC///I2C6_SCL////FLEXCAN2_TX/////GPIO3_IO28</v>
      </c>
      <c r="F162" s="8"/>
      <c r="G162" s="17" t="str">
        <f t="shared" ca="1" si="65"/>
        <v/>
      </c>
      <c r="I162" t="str">
        <f t="shared" si="63"/>
        <v>2</v>
      </c>
      <c r="J162" t="str">
        <f t="shared" si="61"/>
        <v>19</v>
      </c>
      <c r="K162">
        <f t="shared" si="69"/>
        <v>110</v>
      </c>
      <c r="L162" t="str">
        <f t="shared" ca="1" si="66"/>
        <v>GPIO3_IO28</v>
      </c>
      <c r="M162">
        <f t="shared" ca="1" si="67"/>
        <v>40</v>
      </c>
      <c r="N162" t="e">
        <f t="shared" ca="1" si="68"/>
        <v>#VALUE!</v>
      </c>
    </row>
    <row r="163" spans="1:14" x14ac:dyDescent="0.25">
      <c r="A163" s="54" t="s">
        <v>1014</v>
      </c>
      <c r="B163" s="20">
        <v>14</v>
      </c>
      <c r="C163" s="20" t="s">
        <v>850</v>
      </c>
      <c r="D163" s="8" t="s">
        <v>1024</v>
      </c>
      <c r="E163" s="8" t="str">
        <f t="shared" ca="1" si="62"/>
        <v>EARC_P_UTIL</v>
      </c>
      <c r="F163" s="8"/>
      <c r="G163" s="17" t="str">
        <f t="shared" ca="1" si="65"/>
        <v/>
      </c>
      <c r="I163" t="str">
        <f t="shared" si="63"/>
        <v>2</v>
      </c>
      <c r="J163" t="str">
        <f t="shared" si="61"/>
        <v>25</v>
      </c>
      <c r="K163">
        <f t="shared" si="69"/>
        <v>116</v>
      </c>
      <c r="L163" t="str">
        <f t="shared" ca="1" si="66"/>
        <v/>
      </c>
      <c r="M163" t="e">
        <f t="shared" ca="1" si="67"/>
        <v>#VALUE!</v>
      </c>
      <c r="N163" t="e">
        <f t="shared" ca="1" si="68"/>
        <v>#VALUE!</v>
      </c>
    </row>
    <row r="164" spans="1:14" x14ac:dyDescent="0.25">
      <c r="A164" s="54" t="s">
        <v>1014</v>
      </c>
      <c r="B164" s="20">
        <v>15</v>
      </c>
      <c r="C164" s="20" t="s">
        <v>1038</v>
      </c>
      <c r="D164" s="8" t="s">
        <v>1025</v>
      </c>
      <c r="E164" s="8" t="str">
        <f t="shared" ca="1" si="62"/>
        <v>HDMI_DDC_SCL///I2C5_SCL////FLEXCAN1_TX/////GPIO3_IO26</v>
      </c>
      <c r="F164" s="8"/>
      <c r="G164" s="17" t="str">
        <f t="shared" ca="1" si="65"/>
        <v/>
      </c>
      <c r="I164" t="str">
        <f t="shared" si="63"/>
        <v>2</v>
      </c>
      <c r="J164" t="str">
        <f t="shared" si="61"/>
        <v>15</v>
      </c>
      <c r="K164">
        <f t="shared" si="69"/>
        <v>106</v>
      </c>
      <c r="L164" t="str">
        <f t="shared" ca="1" si="66"/>
        <v>GPIO3_IO26</v>
      </c>
      <c r="M164">
        <f t="shared" ca="1" si="67"/>
        <v>44</v>
      </c>
      <c r="N164" t="e">
        <f t="shared" ca="1" si="68"/>
        <v>#VALUE!</v>
      </c>
    </row>
    <row r="165" spans="1:14" x14ac:dyDescent="0.25">
      <c r="A165" s="54" t="s">
        <v>1014</v>
      </c>
      <c r="B165" s="20">
        <v>16</v>
      </c>
      <c r="C165" s="20" t="s">
        <v>1039</v>
      </c>
      <c r="D165" s="8" t="s">
        <v>1026</v>
      </c>
      <c r="E165" s="8" t="str">
        <f t="shared" ca="1" si="62"/>
        <v>HDMI_DDC_SDA///I2C5_SDA////FLEXCAN1_RX/////GPIO3_IO27</v>
      </c>
      <c r="F165" s="8"/>
      <c r="G165" s="17" t="str">
        <f t="shared" ca="1" si="65"/>
        <v/>
      </c>
      <c r="I165" t="str">
        <f t="shared" si="63"/>
        <v>2</v>
      </c>
      <c r="J165" t="str">
        <f t="shared" si="61"/>
        <v>17</v>
      </c>
      <c r="K165">
        <f t="shared" si="69"/>
        <v>108</v>
      </c>
      <c r="L165" t="str">
        <f t="shared" ca="1" si="66"/>
        <v>GPIO3_IO27</v>
      </c>
      <c r="M165">
        <f t="shared" ca="1" si="67"/>
        <v>44</v>
      </c>
      <c r="N165" t="e">
        <f t="shared" ca="1" si="68"/>
        <v>#VALUE!</v>
      </c>
    </row>
    <row r="166" spans="1:14" x14ac:dyDescent="0.25">
      <c r="A166" s="54" t="s">
        <v>1014</v>
      </c>
      <c r="B166" s="20">
        <v>19</v>
      </c>
      <c r="C166" s="20" t="s">
        <v>1037</v>
      </c>
      <c r="D166" s="8" t="s">
        <v>1027</v>
      </c>
      <c r="E166" s="8" t="str">
        <f t="shared" ca="1" si="62"/>
        <v>EARC_N_HPD</v>
      </c>
      <c r="F166" s="8"/>
      <c r="G166" s="17" t="str">
        <f t="shared" ca="1" si="65"/>
        <v/>
      </c>
      <c r="I166" t="str">
        <f t="shared" si="63"/>
        <v>2</v>
      </c>
      <c r="J166" t="str">
        <f t="shared" si="61"/>
        <v>27</v>
      </c>
      <c r="K166">
        <f t="shared" si="69"/>
        <v>118</v>
      </c>
      <c r="L166" t="str">
        <f t="shared" ca="1" si="66"/>
        <v/>
      </c>
      <c r="M166" t="e">
        <f t="shared" ca="1" si="67"/>
        <v>#VALUE!</v>
      </c>
      <c r="N166" t="e">
        <f t="shared" ca="1" si="68"/>
        <v>#VALUE!</v>
      </c>
    </row>
    <row r="167" spans="1:14" ht="15.75" thickBot="1" x14ac:dyDescent="0.3">
      <c r="A167" s="56" t="s">
        <v>1014</v>
      </c>
      <c r="B167" s="57">
        <v>19</v>
      </c>
      <c r="C167" s="57" t="s">
        <v>1058</v>
      </c>
      <c r="D167" s="18" t="s">
        <v>1057</v>
      </c>
      <c r="E167" s="18" t="str">
        <f ca="1">INDIRECT("'"&amp;$E$1&amp;"'"&amp;"!D"&amp;(K167))</f>
        <v>HDMI_HPD/HDMI_HPD_O///I2C6_SDA////FLEXCAN2_RX/////GPIO3_IO29</v>
      </c>
      <c r="F167" s="18"/>
      <c r="G167" s="19" t="str">
        <f t="shared" ca="1" si="65"/>
        <v/>
      </c>
      <c r="I167" t="str">
        <f>MID(C167,2,1)</f>
        <v>2</v>
      </c>
      <c r="J167" t="str">
        <f>MID(C167,4,2)</f>
        <v>21</v>
      </c>
      <c r="K167">
        <f>(I167-1)*90+J167+1</f>
        <v>112</v>
      </c>
      <c r="L167" t="str">
        <f t="shared" ca="1" si="66"/>
        <v>GPIO3_IO29</v>
      </c>
      <c r="M167">
        <f t="shared" ca="1" si="67"/>
        <v>51</v>
      </c>
      <c r="N167" t="e">
        <f t="shared" ca="1" si="68"/>
        <v>#VALUE!</v>
      </c>
    </row>
    <row r="168" spans="1:14" ht="15.75" thickBot="1" x14ac:dyDescent="0.3"/>
    <row r="169" spans="1:14" x14ac:dyDescent="0.25">
      <c r="A169" s="50" t="s">
        <v>840</v>
      </c>
      <c r="B169" s="51">
        <v>3</v>
      </c>
      <c r="C169" s="51" t="s">
        <v>1035</v>
      </c>
      <c r="D169" s="15" t="s">
        <v>1272</v>
      </c>
      <c r="E169" s="15" t="str">
        <f t="shared" ref="E169:E179" ca="1" si="70">INDIRECT("'"&amp;$E$1&amp;"'"&amp;"!D"&amp;(K169))</f>
        <v>HDMI_TXC_N</v>
      </c>
      <c r="F169" s="15" t="s">
        <v>1285</v>
      </c>
      <c r="G169" s="16" t="str">
        <f t="shared" ref="G169" ca="1" si="71">IF(INDIRECT("'"&amp;$E$1&amp;"'"&amp;"!H"&amp;(K169))=0,"",INDIRECT("'"&amp;$E$1&amp;"'"&amp;"!H"&amp;(K169)))</f>
        <v>Requires DC coupled signal path; No DP/eDP capability.</v>
      </c>
      <c r="I169" t="str">
        <f t="shared" ref="I169" si="72">MID(C169,2,1)</f>
        <v>2</v>
      </c>
      <c r="J169" t="str">
        <f t="shared" ref="J169" si="73">MID(C169,4,2)</f>
        <v>51</v>
      </c>
      <c r="K169">
        <f t="shared" ref="K169" si="74">(I169-1)*90+J169+1</f>
        <v>142</v>
      </c>
      <c r="L169" t="str">
        <f t="shared" ca="1" si="66"/>
        <v/>
      </c>
      <c r="M169" t="e">
        <f t="shared" ca="1" si="67"/>
        <v>#VALUE!</v>
      </c>
      <c r="N169" t="e">
        <f t="shared" ca="1" si="68"/>
        <v>#VALUE!</v>
      </c>
    </row>
    <row r="170" spans="1:14" x14ac:dyDescent="0.25">
      <c r="A170" s="54" t="s">
        <v>840</v>
      </c>
      <c r="B170" s="20">
        <v>4</v>
      </c>
      <c r="C170" s="20" t="s">
        <v>1034</v>
      </c>
      <c r="D170" s="8" t="s">
        <v>1273</v>
      </c>
      <c r="E170" s="8" t="str">
        <f t="shared" ca="1" si="70"/>
        <v>HDMI_TXC_P</v>
      </c>
      <c r="F170" s="8" t="s">
        <v>1285</v>
      </c>
      <c r="G170" s="17" t="str">
        <f t="shared" ref="G170:G179" ca="1" si="75">IF(INDIRECT("'"&amp;$E$1&amp;"'"&amp;"!H"&amp;(K170))=0,"",INDIRECT("'"&amp;$E$1&amp;"'"&amp;"!H"&amp;(K170)))</f>
        <v>Requires DC coupled signal path; No DP/eDP capability.</v>
      </c>
      <c r="I170" t="str">
        <f t="shared" ref="I170:I181" si="76">MID(C170,2,1)</f>
        <v>2</v>
      </c>
      <c r="J170" t="str">
        <f t="shared" ref="J170:J181" si="77">MID(C170,4,2)</f>
        <v>49</v>
      </c>
      <c r="K170">
        <f t="shared" ref="K170:K179" si="78">(I170-1)*90+J170+1</f>
        <v>140</v>
      </c>
      <c r="L170" t="str">
        <f t="shared" ca="1" si="66"/>
        <v/>
      </c>
      <c r="M170" t="e">
        <f t="shared" ca="1" si="67"/>
        <v>#VALUE!</v>
      </c>
      <c r="N170" t="e">
        <f t="shared" ca="1" si="68"/>
        <v>#VALUE!</v>
      </c>
    </row>
    <row r="171" spans="1:14" x14ac:dyDescent="0.25">
      <c r="A171" s="54" t="s">
        <v>840</v>
      </c>
      <c r="B171" s="20">
        <v>6</v>
      </c>
      <c r="C171" s="20" t="s">
        <v>1033</v>
      </c>
      <c r="D171" s="8" t="s">
        <v>1274</v>
      </c>
      <c r="E171" s="8" t="str">
        <f t="shared" ca="1" si="70"/>
        <v>HDMI_TX0_N</v>
      </c>
      <c r="F171" s="8" t="s">
        <v>1285</v>
      </c>
      <c r="G171" s="17" t="str">
        <f t="shared" ca="1" si="75"/>
        <v>Requires DC coupled signal path; No DP/eDP capability.</v>
      </c>
      <c r="I171" t="str">
        <f t="shared" si="76"/>
        <v>2</v>
      </c>
      <c r="J171" t="str">
        <f t="shared" si="77"/>
        <v>35</v>
      </c>
      <c r="K171">
        <f t="shared" si="78"/>
        <v>126</v>
      </c>
      <c r="L171" t="str">
        <f t="shared" ca="1" si="66"/>
        <v/>
      </c>
      <c r="M171" t="e">
        <f t="shared" ca="1" si="67"/>
        <v>#VALUE!</v>
      </c>
      <c r="N171" t="e">
        <f t="shared" ca="1" si="68"/>
        <v>#VALUE!</v>
      </c>
    </row>
    <row r="172" spans="1:14" x14ac:dyDescent="0.25">
      <c r="A172" s="54" t="s">
        <v>840</v>
      </c>
      <c r="B172" s="20">
        <v>7</v>
      </c>
      <c r="C172" s="20" t="s">
        <v>1032</v>
      </c>
      <c r="D172" s="8" t="s">
        <v>1275</v>
      </c>
      <c r="E172" s="8" t="str">
        <f t="shared" ca="1" si="70"/>
        <v>HDMI_TX0_P</v>
      </c>
      <c r="F172" s="8" t="s">
        <v>1285</v>
      </c>
      <c r="G172" s="17" t="str">
        <f t="shared" ca="1" si="75"/>
        <v>Requires DC coupled signal path; No DP/eDP capability.</v>
      </c>
      <c r="I172" t="str">
        <f t="shared" si="76"/>
        <v>2</v>
      </c>
      <c r="J172" t="str">
        <f t="shared" si="77"/>
        <v>33</v>
      </c>
      <c r="K172">
        <f t="shared" si="78"/>
        <v>124</v>
      </c>
      <c r="L172" t="str">
        <f t="shared" ca="1" si="66"/>
        <v/>
      </c>
      <c r="M172" t="e">
        <f t="shared" ca="1" si="67"/>
        <v>#VALUE!</v>
      </c>
      <c r="N172" t="e">
        <f t="shared" ca="1" si="68"/>
        <v>#VALUE!</v>
      </c>
    </row>
    <row r="173" spans="1:14" x14ac:dyDescent="0.25">
      <c r="A173" s="54" t="s">
        <v>840</v>
      </c>
      <c r="B173" s="20">
        <v>9</v>
      </c>
      <c r="C173" s="20" t="s">
        <v>1031</v>
      </c>
      <c r="D173" s="8" t="s">
        <v>1276</v>
      </c>
      <c r="E173" s="8" t="str">
        <f t="shared" ca="1" si="70"/>
        <v>HDMI_TX1_N</v>
      </c>
      <c r="F173" s="8" t="s">
        <v>1285</v>
      </c>
      <c r="G173" s="17" t="str">
        <f t="shared" ca="1" si="75"/>
        <v>Requires DC coupled signal path; No DP/eDP capability.</v>
      </c>
      <c r="I173" t="str">
        <f t="shared" si="76"/>
        <v>2</v>
      </c>
      <c r="J173" t="str">
        <f t="shared" si="77"/>
        <v>29</v>
      </c>
      <c r="K173">
        <f t="shared" si="78"/>
        <v>120</v>
      </c>
      <c r="L173" t="str">
        <f t="shared" ca="1" si="66"/>
        <v/>
      </c>
      <c r="M173" t="e">
        <f t="shared" ca="1" si="67"/>
        <v>#VALUE!</v>
      </c>
      <c r="N173" t="e">
        <f t="shared" ca="1" si="68"/>
        <v>#VALUE!</v>
      </c>
    </row>
    <row r="174" spans="1:14" x14ac:dyDescent="0.25">
      <c r="A174" s="54" t="s">
        <v>840</v>
      </c>
      <c r="B174" s="20">
        <v>10</v>
      </c>
      <c r="C174" s="20" t="s">
        <v>1030</v>
      </c>
      <c r="D174" s="8" t="s">
        <v>1277</v>
      </c>
      <c r="E174" s="8" t="str">
        <f t="shared" ca="1" si="70"/>
        <v>HDMI_TX1_P</v>
      </c>
      <c r="F174" s="8" t="s">
        <v>1285</v>
      </c>
      <c r="G174" s="17" t="str">
        <f t="shared" ca="1" si="75"/>
        <v>Requires DC coupled signal path; No DP/eDP capability.</v>
      </c>
      <c r="I174" t="str">
        <f t="shared" si="76"/>
        <v>2</v>
      </c>
      <c r="J174" t="str">
        <f t="shared" si="77"/>
        <v>31</v>
      </c>
      <c r="K174">
        <f t="shared" si="78"/>
        <v>122</v>
      </c>
      <c r="L174" t="str">
        <f t="shared" ca="1" si="66"/>
        <v/>
      </c>
      <c r="M174" t="e">
        <f t="shared" ca="1" si="67"/>
        <v>#VALUE!</v>
      </c>
      <c r="N174" t="e">
        <f t="shared" ca="1" si="68"/>
        <v>#VALUE!</v>
      </c>
    </row>
    <row r="175" spans="1:14" x14ac:dyDescent="0.25">
      <c r="A175" s="54" t="s">
        <v>840</v>
      </c>
      <c r="B175" s="20">
        <v>12</v>
      </c>
      <c r="C175" s="20" t="s">
        <v>1029</v>
      </c>
      <c r="D175" s="8" t="s">
        <v>1278</v>
      </c>
      <c r="E175" s="8" t="str">
        <f t="shared" ca="1" si="70"/>
        <v>HDMI_TX2_N</v>
      </c>
      <c r="F175" s="8" t="s">
        <v>1285</v>
      </c>
      <c r="G175" s="17" t="str">
        <f t="shared" ca="1" si="75"/>
        <v>Requires DC coupled signal path; No DP/eDP capability.</v>
      </c>
      <c r="I175" t="str">
        <f t="shared" si="76"/>
        <v>2</v>
      </c>
      <c r="J175" t="str">
        <f t="shared" si="77"/>
        <v>45</v>
      </c>
      <c r="K175">
        <f t="shared" si="78"/>
        <v>136</v>
      </c>
      <c r="L175" t="str">
        <f t="shared" ca="1" si="66"/>
        <v/>
      </c>
      <c r="M175" t="e">
        <f t="shared" ca="1" si="67"/>
        <v>#VALUE!</v>
      </c>
      <c r="N175" t="e">
        <f t="shared" ca="1" si="68"/>
        <v>#VALUE!</v>
      </c>
    </row>
    <row r="176" spans="1:14" x14ac:dyDescent="0.25">
      <c r="A176" s="54" t="s">
        <v>840</v>
      </c>
      <c r="B176" s="20">
        <v>13</v>
      </c>
      <c r="C176" s="20" t="s">
        <v>1028</v>
      </c>
      <c r="D176" s="8" t="s">
        <v>1279</v>
      </c>
      <c r="E176" s="8" t="str">
        <f t="shared" ca="1" si="70"/>
        <v>HDMI_TX2_P</v>
      </c>
      <c r="F176" s="8" t="s">
        <v>1285</v>
      </c>
      <c r="G176" s="17" t="str">
        <f t="shared" ca="1" si="75"/>
        <v>Requires DC coupled signal path; No DP/eDP capability.</v>
      </c>
      <c r="I176" t="str">
        <f t="shared" si="76"/>
        <v>2</v>
      </c>
      <c r="J176" t="str">
        <f t="shared" si="77"/>
        <v>43</v>
      </c>
      <c r="K176">
        <f t="shared" si="78"/>
        <v>134</v>
      </c>
      <c r="L176" t="str">
        <f t="shared" ca="1" si="66"/>
        <v/>
      </c>
      <c r="M176" t="e">
        <f t="shared" ca="1" si="67"/>
        <v>#VALUE!</v>
      </c>
      <c r="N176" t="e">
        <f t="shared" ca="1" si="68"/>
        <v>#VALUE!</v>
      </c>
    </row>
    <row r="177" spans="1:14" x14ac:dyDescent="0.25">
      <c r="A177" s="54" t="s">
        <v>840</v>
      </c>
      <c r="B177" s="20">
        <v>15</v>
      </c>
      <c r="C177" s="20" t="s">
        <v>850</v>
      </c>
      <c r="D177" s="8" t="s">
        <v>1280</v>
      </c>
      <c r="E177" s="8" t="str">
        <f t="shared" ca="1" si="70"/>
        <v>EARC_P_UTIL</v>
      </c>
      <c r="F177" s="8" t="s">
        <v>1285</v>
      </c>
      <c r="G177" s="17" t="str">
        <f t="shared" ca="1" si="75"/>
        <v/>
      </c>
      <c r="I177" t="str">
        <f t="shared" si="76"/>
        <v>2</v>
      </c>
      <c r="J177" t="str">
        <f t="shared" si="77"/>
        <v>25</v>
      </c>
      <c r="K177">
        <f t="shared" si="78"/>
        <v>116</v>
      </c>
      <c r="L177" t="str">
        <f t="shared" ca="1" si="66"/>
        <v/>
      </c>
      <c r="M177" t="e">
        <f t="shared" ca="1" si="67"/>
        <v>#VALUE!</v>
      </c>
      <c r="N177" t="e">
        <f t="shared" ca="1" si="68"/>
        <v>#VALUE!</v>
      </c>
    </row>
    <row r="178" spans="1:14" x14ac:dyDescent="0.25">
      <c r="A178" s="54" t="s">
        <v>840</v>
      </c>
      <c r="B178" s="20">
        <v>16</v>
      </c>
      <c r="C178" s="20" t="s">
        <v>1037</v>
      </c>
      <c r="D178" s="8" t="s">
        <v>1281</v>
      </c>
      <c r="E178" s="8" t="str">
        <f t="shared" ca="1" si="70"/>
        <v>EARC_N_HPD</v>
      </c>
      <c r="F178" s="8" t="s">
        <v>1285</v>
      </c>
      <c r="G178" s="17" t="str">
        <f t="shared" ca="1" si="75"/>
        <v/>
      </c>
      <c r="I178" t="str">
        <f t="shared" si="76"/>
        <v>2</v>
      </c>
      <c r="J178" t="str">
        <f t="shared" si="77"/>
        <v>27</v>
      </c>
      <c r="K178">
        <f t="shared" si="78"/>
        <v>118</v>
      </c>
      <c r="L178" t="str">
        <f t="shared" ca="1" si="66"/>
        <v/>
      </c>
      <c r="M178" t="e">
        <f t="shared" ca="1" si="67"/>
        <v>#VALUE!</v>
      </c>
      <c r="N178" t="e">
        <f t="shared" ca="1" si="68"/>
        <v>#VALUE!</v>
      </c>
    </row>
    <row r="179" spans="1:14" x14ac:dyDescent="0.25">
      <c r="A179" s="54" t="s">
        <v>840</v>
      </c>
      <c r="B179" s="20">
        <v>27</v>
      </c>
      <c r="C179" s="20" t="s">
        <v>1058</v>
      </c>
      <c r="D179" s="8" t="s">
        <v>1282</v>
      </c>
      <c r="E179" s="8" t="str">
        <f t="shared" ca="1" si="70"/>
        <v>HDMI_HPD/HDMI_HPD_O///I2C6_SDA////FLEXCAN2_RX/////GPIO3_IO29</v>
      </c>
      <c r="F179" s="8" t="s">
        <v>1285</v>
      </c>
      <c r="G179" s="17" t="str">
        <f t="shared" ca="1" si="75"/>
        <v/>
      </c>
      <c r="I179" t="str">
        <f t="shared" si="76"/>
        <v>2</v>
      </c>
      <c r="J179" t="str">
        <f t="shared" si="77"/>
        <v>21</v>
      </c>
      <c r="K179">
        <f t="shared" si="78"/>
        <v>112</v>
      </c>
      <c r="L179" t="str">
        <f t="shared" ca="1" si="66"/>
        <v>GPIO3_IO29</v>
      </c>
      <c r="M179">
        <f t="shared" ca="1" si="67"/>
        <v>51</v>
      </c>
      <c r="N179" t="e">
        <f t="shared" ca="1" si="68"/>
        <v>#VALUE!</v>
      </c>
    </row>
    <row r="180" spans="1:14" ht="30" x14ac:dyDescent="0.25">
      <c r="A180" s="54" t="s">
        <v>840</v>
      </c>
      <c r="B180" s="20">
        <v>32</v>
      </c>
      <c r="C180" s="20"/>
      <c r="D180" s="8" t="s">
        <v>1283</v>
      </c>
      <c r="E180" s="8"/>
      <c r="F180" s="10" t="s">
        <v>1286</v>
      </c>
      <c r="G180" s="17"/>
      <c r="I180" t="str">
        <f t="shared" si="76"/>
        <v/>
      </c>
      <c r="J180" t="str">
        <f t="shared" si="77"/>
        <v/>
      </c>
      <c r="L180" t="str">
        <f t="shared" si="66"/>
        <v/>
      </c>
      <c r="M180" t="e">
        <f t="shared" si="67"/>
        <v>#VALUE!</v>
      </c>
      <c r="N180" t="e">
        <f t="shared" si="68"/>
        <v>#VALUE!</v>
      </c>
    </row>
    <row r="181" spans="1:14" ht="30.75" thickBot="1" x14ac:dyDescent="0.3">
      <c r="A181" s="56" t="s">
        <v>840</v>
      </c>
      <c r="B181" s="57">
        <v>33</v>
      </c>
      <c r="C181" s="57"/>
      <c r="D181" s="18" t="s">
        <v>1284</v>
      </c>
      <c r="E181" s="18"/>
      <c r="F181" s="73" t="s">
        <v>1286</v>
      </c>
      <c r="G181" s="19"/>
      <c r="I181" t="str">
        <f t="shared" si="76"/>
        <v/>
      </c>
      <c r="J181" t="str">
        <f t="shared" si="77"/>
        <v/>
      </c>
      <c r="L181" t="str">
        <f t="shared" si="66"/>
        <v/>
      </c>
      <c r="M181" t="e">
        <f t="shared" si="67"/>
        <v>#VALUE!</v>
      </c>
      <c r="N181" t="e">
        <f t="shared" si="68"/>
        <v>#VALUE!</v>
      </c>
    </row>
    <row r="182" spans="1:14" ht="15.75" thickBot="1" x14ac:dyDescent="0.3">
      <c r="L182" t="str">
        <f t="shared" si="66"/>
        <v/>
      </c>
    </row>
    <row r="183" spans="1:14" x14ac:dyDescent="0.25">
      <c r="A183" s="50" t="s">
        <v>842</v>
      </c>
      <c r="B183" s="51">
        <v>11</v>
      </c>
      <c r="C183" s="51"/>
      <c r="D183" s="15" t="s">
        <v>1059</v>
      </c>
      <c r="E183" s="15" t="s">
        <v>1069</v>
      </c>
      <c r="F183" s="15"/>
      <c r="G183" s="16"/>
      <c r="I183" t="str">
        <f t="shared" ref="I183:I193" si="79">MID(C183,2,1)</f>
        <v/>
      </c>
      <c r="J183" t="str">
        <f t="shared" ref="J183:J193" si="80">MID(C183,4,2)</f>
        <v/>
      </c>
      <c r="L183" t="str">
        <f t="shared" si="66"/>
        <v/>
      </c>
      <c r="M183" t="e">
        <f t="shared" si="67"/>
        <v>#VALUE!</v>
      </c>
      <c r="N183" t="e">
        <f t="shared" si="68"/>
        <v>#VALUE!</v>
      </c>
    </row>
    <row r="184" spans="1:14" x14ac:dyDescent="0.25">
      <c r="A184" s="54" t="s">
        <v>842</v>
      </c>
      <c r="B184" s="20">
        <v>13</v>
      </c>
      <c r="C184" s="20"/>
      <c r="D184" s="8" t="s">
        <v>1060</v>
      </c>
      <c r="E184" s="8" t="s">
        <v>1069</v>
      </c>
      <c r="F184" s="8"/>
      <c r="G184" s="17"/>
      <c r="I184" t="str">
        <f t="shared" si="79"/>
        <v/>
      </c>
      <c r="J184" t="str">
        <f t="shared" si="80"/>
        <v/>
      </c>
      <c r="L184" t="str">
        <f t="shared" si="66"/>
        <v/>
      </c>
      <c r="M184" t="e">
        <f t="shared" si="67"/>
        <v>#VALUE!</v>
      </c>
      <c r="N184" t="e">
        <f t="shared" si="68"/>
        <v>#VALUE!</v>
      </c>
    </row>
    <row r="185" spans="1:14" x14ac:dyDescent="0.25">
      <c r="A185" s="54" t="s">
        <v>842</v>
      </c>
      <c r="B185" s="20">
        <v>22</v>
      </c>
      <c r="C185" s="20"/>
      <c r="D185" s="8" t="s">
        <v>1287</v>
      </c>
      <c r="E185" s="8" t="s">
        <v>1264</v>
      </c>
      <c r="F185" s="8" t="s">
        <v>1068</v>
      </c>
      <c r="G185" s="17"/>
      <c r="I185" t="str">
        <f t="shared" si="79"/>
        <v/>
      </c>
      <c r="J185" t="str">
        <f t="shared" si="80"/>
        <v/>
      </c>
      <c r="K185" t="e">
        <f t="shared" ref="K185:K191" si="81">(I185-1)*90+J185+1</f>
        <v>#VALUE!</v>
      </c>
      <c r="L185" t="str">
        <f t="shared" si="66"/>
        <v/>
      </c>
      <c r="M185" t="e">
        <f t="shared" si="67"/>
        <v>#VALUE!</v>
      </c>
      <c r="N185" t="e">
        <f t="shared" si="68"/>
        <v>#VALUE!</v>
      </c>
    </row>
    <row r="186" spans="1:14" x14ac:dyDescent="0.25">
      <c r="A186" s="54" t="s">
        <v>842</v>
      </c>
      <c r="B186" s="20">
        <v>23</v>
      </c>
      <c r="C186" s="20" t="s">
        <v>1071</v>
      </c>
      <c r="D186" s="8" t="s">
        <v>1062</v>
      </c>
      <c r="E186" s="8" t="str">
        <f t="shared" ref="E186:E191" ca="1" si="82">INDIRECT("'"&amp;$E$1&amp;"'"&amp;"!D"&amp;(K186))</f>
        <v>PCIE1_RX_N</v>
      </c>
      <c r="F186" s="8"/>
      <c r="G186" s="17" t="str">
        <f t="shared" ca="1" si="65"/>
        <v/>
      </c>
      <c r="I186" t="str">
        <f t="shared" si="79"/>
        <v>1</v>
      </c>
      <c r="J186" t="str">
        <f t="shared" si="80"/>
        <v>60</v>
      </c>
      <c r="K186">
        <f t="shared" si="81"/>
        <v>61</v>
      </c>
      <c r="L186" t="str">
        <f t="shared" ca="1" si="66"/>
        <v/>
      </c>
      <c r="M186" t="e">
        <f t="shared" ca="1" si="67"/>
        <v>#VALUE!</v>
      </c>
      <c r="N186" t="e">
        <f t="shared" ca="1" si="68"/>
        <v>#VALUE!</v>
      </c>
    </row>
    <row r="187" spans="1:14" x14ac:dyDescent="0.25">
      <c r="A187" s="54" t="s">
        <v>842</v>
      </c>
      <c r="B187" s="20">
        <v>25</v>
      </c>
      <c r="C187" s="20" t="s">
        <v>1072</v>
      </c>
      <c r="D187" s="8" t="s">
        <v>1063</v>
      </c>
      <c r="E187" s="8" t="str">
        <f t="shared" ca="1" si="82"/>
        <v>PCIE1_RX_P</v>
      </c>
      <c r="F187" s="8"/>
      <c r="G187" s="17" t="str">
        <f t="shared" ca="1" si="65"/>
        <v/>
      </c>
      <c r="I187" t="str">
        <f t="shared" si="79"/>
        <v>1</v>
      </c>
      <c r="J187" t="str">
        <f t="shared" si="80"/>
        <v>62</v>
      </c>
      <c r="K187">
        <f t="shared" si="81"/>
        <v>63</v>
      </c>
      <c r="L187" t="str">
        <f t="shared" ca="1" si="66"/>
        <v/>
      </c>
      <c r="M187" t="e">
        <f t="shared" ca="1" si="67"/>
        <v>#VALUE!</v>
      </c>
      <c r="N187" t="e">
        <f t="shared" ca="1" si="68"/>
        <v>#VALUE!</v>
      </c>
    </row>
    <row r="188" spans="1:14" x14ac:dyDescent="0.25">
      <c r="A188" s="54" t="s">
        <v>842</v>
      </c>
      <c r="B188" s="20">
        <v>30</v>
      </c>
      <c r="C188" s="20" t="s">
        <v>854</v>
      </c>
      <c r="D188" s="8" t="s">
        <v>225</v>
      </c>
      <c r="E188" s="8" t="str">
        <f t="shared" ca="1" si="82"/>
        <v>I2C4_SCL/PWM2_OUT//PCIE1_CLKREQ_B///ECSPI2_MISO/////GPIO5_IO20</v>
      </c>
      <c r="F188" s="8"/>
      <c r="G188" s="17" t="str">
        <f t="shared" ca="1" si="65"/>
        <v/>
      </c>
      <c r="I188" t="str">
        <f t="shared" si="79"/>
        <v>1</v>
      </c>
      <c r="J188" t="str">
        <f t="shared" si="80"/>
        <v>17</v>
      </c>
      <c r="K188">
        <f t="shared" si="81"/>
        <v>18</v>
      </c>
      <c r="L188" t="str">
        <f t="shared" ca="1" si="66"/>
        <v>GPIO5_IO20</v>
      </c>
      <c r="M188">
        <f t="shared" ca="1" si="67"/>
        <v>53</v>
      </c>
      <c r="N188" t="e">
        <f t="shared" ca="1" si="68"/>
        <v>#VALUE!</v>
      </c>
    </row>
    <row r="189" spans="1:14" x14ac:dyDescent="0.25">
      <c r="A189" s="54" t="s">
        <v>842</v>
      </c>
      <c r="B189" s="20">
        <v>31</v>
      </c>
      <c r="C189" s="20" t="s">
        <v>1074</v>
      </c>
      <c r="D189" s="8" t="s">
        <v>1064</v>
      </c>
      <c r="E189" s="8" t="str">
        <f t="shared" ca="1" si="82"/>
        <v>PCIE1_TX_N</v>
      </c>
      <c r="F189" s="8" t="s">
        <v>1073</v>
      </c>
      <c r="G189" s="17" t="str">
        <f t="shared" ca="1" si="65"/>
        <v/>
      </c>
      <c r="I189" t="str">
        <f t="shared" si="79"/>
        <v>1</v>
      </c>
      <c r="J189" t="str">
        <f t="shared" si="80"/>
        <v>57</v>
      </c>
      <c r="K189">
        <f t="shared" si="81"/>
        <v>58</v>
      </c>
      <c r="L189" t="str">
        <f t="shared" ca="1" si="66"/>
        <v/>
      </c>
      <c r="M189" t="e">
        <f t="shared" ca="1" si="67"/>
        <v>#VALUE!</v>
      </c>
      <c r="N189" t="e">
        <f t="shared" ca="1" si="68"/>
        <v>#VALUE!</v>
      </c>
    </row>
    <row r="190" spans="1:14" x14ac:dyDescent="0.25">
      <c r="A190" s="54" t="s">
        <v>842</v>
      </c>
      <c r="B190" s="20">
        <v>32</v>
      </c>
      <c r="C190" s="20" t="s">
        <v>855</v>
      </c>
      <c r="D190" s="8" t="s">
        <v>226</v>
      </c>
      <c r="E190" s="8" t="str">
        <f t="shared" ca="1" si="82"/>
        <v>I2C4_SDA/PWM1_OUT///ECSPI2_SS0/////GPIO5_IO21</v>
      </c>
      <c r="F190" s="8"/>
      <c r="G190" s="17" t="str">
        <f t="shared" ca="1" si="65"/>
        <v/>
      </c>
      <c r="I190" t="str">
        <f t="shared" si="79"/>
        <v>1</v>
      </c>
      <c r="J190" t="str">
        <f t="shared" si="80"/>
        <v>19</v>
      </c>
      <c r="K190">
        <f t="shared" si="81"/>
        <v>20</v>
      </c>
      <c r="L190" t="str">
        <f t="shared" ca="1" si="66"/>
        <v>GPIO5_IO21</v>
      </c>
      <c r="M190">
        <f t="shared" ca="1" si="67"/>
        <v>36</v>
      </c>
      <c r="N190" t="e">
        <f t="shared" ca="1" si="68"/>
        <v>#VALUE!</v>
      </c>
    </row>
    <row r="191" spans="1:14" x14ac:dyDescent="0.25">
      <c r="A191" s="54" t="s">
        <v>842</v>
      </c>
      <c r="B191" s="20">
        <v>33</v>
      </c>
      <c r="C191" s="20" t="s">
        <v>1075</v>
      </c>
      <c r="D191" s="8" t="s">
        <v>1065</v>
      </c>
      <c r="E191" s="8" t="str">
        <f t="shared" ca="1" si="82"/>
        <v>PCIE1_TX_P</v>
      </c>
      <c r="F191" s="8" t="s">
        <v>1073</v>
      </c>
      <c r="G191" s="17" t="str">
        <f t="shared" ca="1" si="65"/>
        <v/>
      </c>
      <c r="I191" t="str">
        <f t="shared" si="79"/>
        <v>1</v>
      </c>
      <c r="J191" t="str">
        <f t="shared" si="80"/>
        <v>59</v>
      </c>
      <c r="K191">
        <f t="shared" si="81"/>
        <v>60</v>
      </c>
      <c r="L191" t="str">
        <f t="shared" ca="1" si="66"/>
        <v/>
      </c>
      <c r="M191" t="e">
        <f t="shared" ca="1" si="67"/>
        <v>#VALUE!</v>
      </c>
      <c r="N191" t="e">
        <f t="shared" ca="1" si="68"/>
        <v>#VALUE!</v>
      </c>
    </row>
    <row r="192" spans="1:14" x14ac:dyDescent="0.25">
      <c r="A192" s="54" t="s">
        <v>842</v>
      </c>
      <c r="B192" s="20">
        <v>36</v>
      </c>
      <c r="C192" s="20"/>
      <c r="D192" s="8" t="s">
        <v>1066</v>
      </c>
      <c r="E192" s="8" t="s">
        <v>1076</v>
      </c>
      <c r="F192" s="8"/>
      <c r="G192" s="17"/>
      <c r="I192" t="str">
        <f t="shared" si="79"/>
        <v/>
      </c>
      <c r="J192" t="str">
        <f t="shared" si="80"/>
        <v/>
      </c>
      <c r="L192" t="str">
        <f t="shared" si="66"/>
        <v/>
      </c>
      <c r="M192" t="e">
        <f t="shared" si="67"/>
        <v>#VALUE!</v>
      </c>
      <c r="N192" t="e">
        <f t="shared" si="68"/>
        <v>#VALUE!</v>
      </c>
    </row>
    <row r="193" spans="1:14" ht="15.75" thickBot="1" x14ac:dyDescent="0.3">
      <c r="A193" s="56" t="s">
        <v>842</v>
      </c>
      <c r="B193" s="57">
        <v>38</v>
      </c>
      <c r="C193" s="57"/>
      <c r="D193" s="18" t="s">
        <v>1067</v>
      </c>
      <c r="E193" s="18" t="s">
        <v>1076</v>
      </c>
      <c r="F193" s="18"/>
      <c r="G193" s="19"/>
      <c r="I193" t="str">
        <f t="shared" si="79"/>
        <v/>
      </c>
      <c r="J193" t="str">
        <f t="shared" si="80"/>
        <v/>
      </c>
      <c r="L193" t="str">
        <f t="shared" si="66"/>
        <v/>
      </c>
      <c r="M193" t="e">
        <f t="shared" si="67"/>
        <v>#VALUE!</v>
      </c>
      <c r="N193" t="e">
        <f t="shared" si="68"/>
        <v>#VALUE!</v>
      </c>
    </row>
    <row r="194" spans="1:14" x14ac:dyDescent="0.25">
      <c r="L194" t="str">
        <f t="shared" si="66"/>
        <v/>
      </c>
    </row>
    <row r="195" spans="1:14" ht="15.75" thickBot="1" x14ac:dyDescent="0.3">
      <c r="A195" s="64" t="s">
        <v>1289</v>
      </c>
      <c r="L195" t="str">
        <f t="shared" si="66"/>
        <v/>
      </c>
    </row>
    <row r="196" spans="1:14" x14ac:dyDescent="0.25">
      <c r="A196" s="50" t="s">
        <v>836</v>
      </c>
      <c r="B196" s="51">
        <v>47</v>
      </c>
      <c r="C196" s="51"/>
      <c r="D196" s="15" t="s">
        <v>1077</v>
      </c>
      <c r="E196" s="15" t="s">
        <v>1069</v>
      </c>
      <c r="F196" s="15"/>
      <c r="G196" s="16"/>
      <c r="I196" t="str">
        <f t="shared" ref="I196:I205" si="83">MID(C196,2,1)</f>
        <v/>
      </c>
      <c r="J196" t="str">
        <f t="shared" ref="J196:J205" si="84">MID(C196,4,2)</f>
        <v/>
      </c>
      <c r="L196" t="str">
        <f t="shared" si="66"/>
        <v/>
      </c>
      <c r="M196" t="e">
        <f t="shared" si="67"/>
        <v>#VALUE!</v>
      </c>
      <c r="N196" t="e">
        <f t="shared" si="68"/>
        <v>#VALUE!</v>
      </c>
    </row>
    <row r="197" spans="1:14" x14ac:dyDescent="0.25">
      <c r="A197" s="54" t="s">
        <v>836</v>
      </c>
      <c r="B197" s="20">
        <v>49</v>
      </c>
      <c r="C197" s="20"/>
      <c r="D197" s="8" t="s">
        <v>1078</v>
      </c>
      <c r="E197" s="8" t="s">
        <v>1069</v>
      </c>
      <c r="F197" s="8"/>
      <c r="G197" s="17"/>
      <c r="I197" t="str">
        <f t="shared" si="83"/>
        <v/>
      </c>
      <c r="J197" t="str">
        <f t="shared" si="84"/>
        <v/>
      </c>
      <c r="L197" t="str">
        <f t="shared" si="66"/>
        <v/>
      </c>
      <c r="M197" t="e">
        <f t="shared" si="67"/>
        <v>#VALUE!</v>
      </c>
      <c r="N197" t="e">
        <f t="shared" si="68"/>
        <v>#VALUE!</v>
      </c>
    </row>
    <row r="198" spans="1:14" x14ac:dyDescent="0.25">
      <c r="A198" s="54" t="s">
        <v>836</v>
      </c>
      <c r="B198" s="20">
        <v>52</v>
      </c>
      <c r="C198" s="20"/>
      <c r="D198" s="8" t="s">
        <v>1288</v>
      </c>
      <c r="E198" s="8" t="s">
        <v>1264</v>
      </c>
      <c r="F198" s="8" t="s">
        <v>1081</v>
      </c>
      <c r="G198" s="17"/>
      <c r="I198" t="str">
        <f t="shared" si="83"/>
        <v/>
      </c>
      <c r="J198" t="str">
        <f t="shared" si="84"/>
        <v/>
      </c>
      <c r="K198" t="e">
        <f t="shared" ref="K198:K204" si="85">(I198-1)*90+J198+1</f>
        <v>#VALUE!</v>
      </c>
      <c r="L198" t="str">
        <f t="shared" si="66"/>
        <v/>
      </c>
      <c r="M198" t="e">
        <f t="shared" si="67"/>
        <v>#VALUE!</v>
      </c>
      <c r="N198" t="e">
        <f t="shared" si="68"/>
        <v>#VALUE!</v>
      </c>
    </row>
    <row r="199" spans="1:14" x14ac:dyDescent="0.25">
      <c r="A199" s="54" t="s">
        <v>836</v>
      </c>
      <c r="B199" s="20">
        <v>43</v>
      </c>
      <c r="C199" s="20" t="s">
        <v>1089</v>
      </c>
      <c r="D199" s="8" t="s">
        <v>1085</v>
      </c>
      <c r="E199" s="8" t="str">
        <f t="shared" ref="E199:E204" ca="1" si="86">INDIRECT("'"&amp;$E$1&amp;"'"&amp;"!D"&amp;(K199))</f>
        <v>NC</v>
      </c>
      <c r="F199" s="8"/>
      <c r="G199" s="17" t="str">
        <f t="shared" ca="1" si="65"/>
        <v/>
      </c>
      <c r="I199" t="str">
        <f t="shared" si="83"/>
        <v>1</v>
      </c>
      <c r="J199" t="str">
        <f t="shared" si="84"/>
        <v>63</v>
      </c>
      <c r="K199">
        <f t="shared" si="85"/>
        <v>64</v>
      </c>
      <c r="L199" t="str">
        <f t="shared" ca="1" si="66"/>
        <v/>
      </c>
      <c r="M199" t="e">
        <f t="shared" ca="1" si="67"/>
        <v>#VALUE!</v>
      </c>
      <c r="N199" t="e">
        <f t="shared" ca="1" si="68"/>
        <v>#VALUE!</v>
      </c>
    </row>
    <row r="200" spans="1:14" x14ac:dyDescent="0.25">
      <c r="A200" s="54" t="s">
        <v>836</v>
      </c>
      <c r="B200" s="20">
        <v>41</v>
      </c>
      <c r="C200" s="20" t="s">
        <v>1090</v>
      </c>
      <c r="D200" s="8" t="s">
        <v>1086</v>
      </c>
      <c r="E200" s="8" t="str">
        <f t="shared" ca="1" si="86"/>
        <v>NC</v>
      </c>
      <c r="F200" s="8"/>
      <c r="G200" s="17" t="str">
        <f t="shared" ca="1" si="65"/>
        <v/>
      </c>
      <c r="I200" t="str">
        <f t="shared" si="83"/>
        <v>1</v>
      </c>
      <c r="J200" t="str">
        <f t="shared" si="84"/>
        <v>65</v>
      </c>
      <c r="K200">
        <f t="shared" si="85"/>
        <v>66</v>
      </c>
      <c r="L200" t="str">
        <f t="shared" ca="1" si="66"/>
        <v/>
      </c>
      <c r="M200" t="e">
        <f t="shared" ca="1" si="67"/>
        <v>#VALUE!</v>
      </c>
      <c r="N200" t="e">
        <f t="shared" ca="1" si="68"/>
        <v>#VALUE!</v>
      </c>
    </row>
    <row r="201" spans="1:14" x14ac:dyDescent="0.25">
      <c r="A201" s="54" t="s">
        <v>836</v>
      </c>
      <c r="B201" s="20">
        <v>60</v>
      </c>
      <c r="C201" s="20" t="s">
        <v>854</v>
      </c>
      <c r="D201" s="8" t="s">
        <v>225</v>
      </c>
      <c r="E201" s="8" t="str">
        <f t="shared" ca="1" si="86"/>
        <v>I2C4_SCL/PWM2_OUT//PCIE1_CLKREQ_B///ECSPI2_MISO/////GPIO5_IO20</v>
      </c>
      <c r="F201" s="8"/>
      <c r="G201" s="17" t="str">
        <f t="shared" ca="1" si="65"/>
        <v/>
      </c>
      <c r="I201" t="str">
        <f t="shared" si="83"/>
        <v>1</v>
      </c>
      <c r="J201" t="str">
        <f t="shared" si="84"/>
        <v>17</v>
      </c>
      <c r="K201">
        <f t="shared" si="85"/>
        <v>18</v>
      </c>
      <c r="L201" t="str">
        <f t="shared" ca="1" si="66"/>
        <v>GPIO5_IO20</v>
      </c>
      <c r="M201">
        <f t="shared" ca="1" si="67"/>
        <v>53</v>
      </c>
      <c r="N201" t="e">
        <f t="shared" ca="1" si="68"/>
        <v>#VALUE!</v>
      </c>
    </row>
    <row r="202" spans="1:14" x14ac:dyDescent="0.25">
      <c r="A202" s="54" t="s">
        <v>836</v>
      </c>
      <c r="B202" s="20">
        <v>43</v>
      </c>
      <c r="C202" s="20" t="s">
        <v>1091</v>
      </c>
      <c r="D202" s="8" t="s">
        <v>1087</v>
      </c>
      <c r="E202" s="8" t="str">
        <f t="shared" ca="1" si="86"/>
        <v>DSI_D3_N/*/NC</v>
      </c>
      <c r="F202" s="8" t="s">
        <v>1073</v>
      </c>
      <c r="G202" s="17" t="str">
        <f t="shared" ca="1" si="65"/>
        <v>With DSCM (DSI Compatible mode) MIPI DSI will appear on same pins as DT8M &amp; DT8MM</v>
      </c>
      <c r="I202" t="str">
        <f t="shared" si="83"/>
        <v>1</v>
      </c>
      <c r="J202" t="str">
        <f t="shared" si="84"/>
        <v>66</v>
      </c>
      <c r="K202">
        <f t="shared" si="85"/>
        <v>67</v>
      </c>
      <c r="L202" t="str">
        <f t="shared" ca="1" si="66"/>
        <v/>
      </c>
      <c r="M202" t="e">
        <f t="shared" ca="1" si="67"/>
        <v>#VALUE!</v>
      </c>
      <c r="N202" t="e">
        <f t="shared" ca="1" si="68"/>
        <v>#VALUE!</v>
      </c>
    </row>
    <row r="203" spans="1:14" x14ac:dyDescent="0.25">
      <c r="A203" s="54" t="s">
        <v>836</v>
      </c>
      <c r="B203" s="20">
        <v>58</v>
      </c>
      <c r="C203" s="20" t="s">
        <v>855</v>
      </c>
      <c r="D203" s="8" t="s">
        <v>226</v>
      </c>
      <c r="E203" s="8" t="str">
        <f t="shared" ca="1" si="86"/>
        <v>I2C4_SDA/PWM1_OUT///ECSPI2_SS0/////GPIO5_IO21</v>
      </c>
      <c r="F203" s="8"/>
      <c r="G203" s="17" t="str">
        <f t="shared" ca="1" si="65"/>
        <v/>
      </c>
      <c r="I203" t="str">
        <f t="shared" si="83"/>
        <v>1</v>
      </c>
      <c r="J203" t="str">
        <f t="shared" si="84"/>
        <v>19</v>
      </c>
      <c r="K203">
        <f t="shared" si="85"/>
        <v>20</v>
      </c>
      <c r="L203" t="str">
        <f t="shared" ca="1" si="66"/>
        <v>GPIO5_IO21</v>
      </c>
      <c r="M203">
        <f t="shared" ca="1" si="67"/>
        <v>36</v>
      </c>
      <c r="N203" t="e">
        <f t="shared" ca="1" si="68"/>
        <v>#VALUE!</v>
      </c>
    </row>
    <row r="204" spans="1:14" x14ac:dyDescent="0.25">
      <c r="A204" s="54" t="s">
        <v>836</v>
      </c>
      <c r="B204" s="20">
        <v>41</v>
      </c>
      <c r="C204" s="20" t="s">
        <v>1092</v>
      </c>
      <c r="D204" s="8" t="s">
        <v>1088</v>
      </c>
      <c r="E204" s="8" t="str">
        <f t="shared" ca="1" si="86"/>
        <v>DSI_D3_P/*/NC</v>
      </c>
      <c r="F204" s="8" t="s">
        <v>1073</v>
      </c>
      <c r="G204" s="17" t="str">
        <f t="shared" ca="1" si="65"/>
        <v>With DSCM (DSI Compatible mode) MIPI DSI will appear on same pins as DT8M &amp; DT8MM</v>
      </c>
      <c r="I204" t="str">
        <f t="shared" si="83"/>
        <v>1</v>
      </c>
      <c r="J204" t="str">
        <f t="shared" si="84"/>
        <v>68</v>
      </c>
      <c r="K204">
        <f t="shared" si="85"/>
        <v>69</v>
      </c>
      <c r="L204" t="str">
        <f t="shared" ca="1" si="66"/>
        <v/>
      </c>
      <c r="M204" t="e">
        <f t="shared" ca="1" si="67"/>
        <v>#VALUE!</v>
      </c>
      <c r="N204" t="e">
        <f t="shared" ca="1" si="68"/>
        <v>#VALUE!</v>
      </c>
    </row>
    <row r="205" spans="1:14" x14ac:dyDescent="0.25">
      <c r="A205" s="54" t="s">
        <v>836</v>
      </c>
      <c r="B205" s="20">
        <v>3</v>
      </c>
      <c r="C205" s="20"/>
      <c r="D205" s="8" t="s">
        <v>1082</v>
      </c>
      <c r="E205" s="8" t="s">
        <v>1084</v>
      </c>
      <c r="F205" s="8"/>
      <c r="G205" s="17"/>
      <c r="I205" t="str">
        <f t="shared" si="83"/>
        <v/>
      </c>
      <c r="J205" t="str">
        <f t="shared" si="84"/>
        <v/>
      </c>
      <c r="L205" t="str">
        <f t="shared" si="66"/>
        <v/>
      </c>
      <c r="M205" t="e">
        <f t="shared" si="67"/>
        <v>#VALUE!</v>
      </c>
      <c r="N205" t="e">
        <f t="shared" si="68"/>
        <v>#VALUE!</v>
      </c>
    </row>
    <row r="206" spans="1:14" x14ac:dyDescent="0.25">
      <c r="A206" s="70" t="s">
        <v>836</v>
      </c>
      <c r="B206" s="71">
        <v>5</v>
      </c>
      <c r="C206" s="71"/>
      <c r="D206" s="3" t="s">
        <v>1083</v>
      </c>
      <c r="E206" s="3" t="s">
        <v>1084</v>
      </c>
      <c r="F206" s="3"/>
      <c r="G206" s="72"/>
      <c r="I206" t="str">
        <f t="shared" ref="I206:I207" si="87">MID(C206,2,1)</f>
        <v/>
      </c>
      <c r="J206" t="str">
        <f t="shared" ref="J206:J207" si="88">MID(C206,4,2)</f>
        <v/>
      </c>
      <c r="L206" t="str">
        <f t="shared" si="66"/>
        <v/>
      </c>
      <c r="M206" t="e">
        <f t="shared" si="67"/>
        <v>#VALUE!</v>
      </c>
      <c r="N206" t="e">
        <f t="shared" si="68"/>
        <v>#VALUE!</v>
      </c>
    </row>
    <row r="207" spans="1:14" ht="15.75" thickBot="1" x14ac:dyDescent="0.3">
      <c r="A207" s="56" t="s">
        <v>836</v>
      </c>
      <c r="B207" s="57">
        <v>53</v>
      </c>
      <c r="C207" s="57" t="s">
        <v>865</v>
      </c>
      <c r="D207" s="18" t="s">
        <v>1290</v>
      </c>
      <c r="E207" s="18" t="str">
        <f t="shared" ref="E207" ca="1" si="89">INDIRECT("'"&amp;$E$1&amp;"'"&amp;"!D"&amp;(K207))</f>
        <v>UART4_TXD/UART2_RTS_B///GPT1_CAPTURE1////I2C6_SDA/////GPIO5_IO29</v>
      </c>
      <c r="F207" s="18"/>
      <c r="G207" s="19" t="str">
        <f t="shared" ref="G207" ca="1" si="90">IF(INDIRECT("'"&amp;$E$1&amp;"'"&amp;"!H"&amp;(K207))=0,"",INDIRECT("'"&amp;$E$1&amp;"'"&amp;"!H"&amp;(K207)))</f>
        <v/>
      </c>
      <c r="I207" t="str">
        <f t="shared" si="87"/>
        <v>3</v>
      </c>
      <c r="J207" t="str">
        <f t="shared" si="88"/>
        <v>1</v>
      </c>
      <c r="K207">
        <f t="shared" ref="K207" si="91">(I207-1)*90+J207+1</f>
        <v>182</v>
      </c>
      <c r="L207" t="str">
        <f t="shared" ca="1" si="66"/>
        <v>GPIO5_IO29</v>
      </c>
      <c r="M207">
        <f t="shared" ca="1" si="67"/>
        <v>55</v>
      </c>
      <c r="N207" t="e">
        <f t="shared" ca="1" si="68"/>
        <v>#VALUE!</v>
      </c>
    </row>
    <row r="208" spans="1:14" ht="15.75" thickBot="1" x14ac:dyDescent="0.3">
      <c r="L208" t="str">
        <f t="shared" si="66"/>
        <v/>
      </c>
    </row>
    <row r="209" spans="1:14" x14ac:dyDescent="0.25">
      <c r="A209" s="50" t="s">
        <v>1093</v>
      </c>
      <c r="B209" s="51"/>
      <c r="C209" s="51" t="s">
        <v>1094</v>
      </c>
      <c r="D209" s="15" t="s">
        <v>311</v>
      </c>
      <c r="E209" s="15" t="str">
        <f ca="1">INDIRECT("'"&amp;$E$1&amp;"'"&amp;"!D"&amp;(K209))</f>
        <v>UART1_RXD/ECSPI3_SCLK/////GPIO5_IO22</v>
      </c>
      <c r="F209" s="15" t="s">
        <v>1095</v>
      </c>
      <c r="G209" s="16" t="str">
        <f t="shared" ca="1" si="65"/>
        <v>Used as console debug on Variscite release;</v>
      </c>
      <c r="I209" t="str">
        <f>MID(C209,2,1)</f>
        <v>2</v>
      </c>
      <c r="J209" t="str">
        <f>MID(C209,4,2)</f>
        <v>88</v>
      </c>
      <c r="K209">
        <f>(I209-1)*90+J209+1</f>
        <v>179</v>
      </c>
      <c r="L209" t="str">
        <f t="shared" ca="1" si="66"/>
        <v>GPIO5_IO22</v>
      </c>
      <c r="M209">
        <f t="shared" ca="1" si="67"/>
        <v>27</v>
      </c>
      <c r="N209" t="e">
        <f t="shared" ca="1" si="68"/>
        <v>#VALUE!</v>
      </c>
    </row>
    <row r="210" spans="1:14" ht="15.75" thickBot="1" x14ac:dyDescent="0.3">
      <c r="A210" s="56" t="s">
        <v>1093</v>
      </c>
      <c r="B210" s="57"/>
      <c r="C210" s="57" t="s">
        <v>864</v>
      </c>
      <c r="D210" s="18" t="s">
        <v>313</v>
      </c>
      <c r="E210" s="18" t="str">
        <f ca="1">INDIRECT("'"&amp;$E$1&amp;"'"&amp;"!D"&amp;(K210))</f>
        <v>UART1_TXD/ECSPI3_MOSI/////GPIO5_IO23</v>
      </c>
      <c r="F210" s="18" t="s">
        <v>1095</v>
      </c>
      <c r="G210" s="19" t="str">
        <f t="shared" ca="1" si="65"/>
        <v>Used as console debug on Variscite release;</v>
      </c>
      <c r="I210" t="str">
        <f>MID(C210,2,1)</f>
        <v>2</v>
      </c>
      <c r="J210" t="str">
        <f>MID(C210,4,2)</f>
        <v>90</v>
      </c>
      <c r="K210">
        <f>(I210-1)*90+J210+1</f>
        <v>181</v>
      </c>
      <c r="L210" t="str">
        <f t="shared" ref="L210:L271" ca="1" si="92">IFERROR(MID(E210,M210,IFERROR(N210,LEN(E210)+1)-M210),"")</f>
        <v>GPIO5_IO23</v>
      </c>
      <c r="M210">
        <f t="shared" ref="M210:M271" ca="1" si="93">SEARCH($L$1,E210,1)</f>
        <v>27</v>
      </c>
      <c r="N210" t="e">
        <f t="shared" ref="N210:N271" ca="1" si="94">SEARCH("/",E210,M210)</f>
        <v>#VALUE!</v>
      </c>
    </row>
    <row r="211" spans="1:14" x14ac:dyDescent="0.25">
      <c r="L211" t="str">
        <f t="shared" si="92"/>
        <v/>
      </c>
    </row>
    <row r="212" spans="1:14" ht="15.75" thickBot="1" x14ac:dyDescent="0.3">
      <c r="A212" s="64" t="s">
        <v>1292</v>
      </c>
      <c r="L212" t="str">
        <f t="shared" si="92"/>
        <v/>
      </c>
    </row>
    <row r="213" spans="1:14" x14ac:dyDescent="0.25">
      <c r="A213" s="50" t="s">
        <v>1291</v>
      </c>
      <c r="B213" s="51">
        <v>1</v>
      </c>
      <c r="C213" s="51" t="s">
        <v>855</v>
      </c>
      <c r="D213" s="15" t="s">
        <v>226</v>
      </c>
      <c r="E213" s="15" t="str">
        <f t="shared" ref="E213:E225" ca="1" si="95">INDIRECT("'"&amp;$E$1&amp;"'"&amp;"!D"&amp;(K213))</f>
        <v>I2C4_SDA/PWM1_OUT///ECSPI2_SS0/////GPIO5_IO21</v>
      </c>
      <c r="F213" s="15"/>
      <c r="G213" s="16" t="str">
        <f t="shared" ca="1" si="65"/>
        <v/>
      </c>
      <c r="I213" t="str">
        <f t="shared" ref="I213:I225" si="96">MID(C213,2,1)</f>
        <v>1</v>
      </c>
      <c r="J213" t="str">
        <f t="shared" ref="J213:J225" si="97">MID(C213,4,2)</f>
        <v>19</v>
      </c>
      <c r="K213">
        <f t="shared" ref="K213:K225" si="98">(I213-1)*90+J213+1</f>
        <v>20</v>
      </c>
      <c r="L213" t="str">
        <f t="shared" ca="1" si="92"/>
        <v>GPIO5_IO21</v>
      </c>
      <c r="M213">
        <f t="shared" ca="1" si="93"/>
        <v>36</v>
      </c>
      <c r="N213" t="e">
        <f t="shared" ca="1" si="94"/>
        <v>#VALUE!</v>
      </c>
    </row>
    <row r="214" spans="1:14" x14ac:dyDescent="0.25">
      <c r="A214" s="54" t="s">
        <v>1291</v>
      </c>
      <c r="B214" s="20">
        <v>2</v>
      </c>
      <c r="C214" s="20" t="s">
        <v>854</v>
      </c>
      <c r="D214" s="8" t="s">
        <v>225</v>
      </c>
      <c r="E214" s="8" t="str">
        <f t="shared" ca="1" si="95"/>
        <v>I2C4_SCL/PWM2_OUT//PCIE1_CLKREQ_B///ECSPI2_MISO/////GPIO5_IO20</v>
      </c>
      <c r="F214" s="8"/>
      <c r="G214" s="17" t="str">
        <f t="shared" ca="1" si="65"/>
        <v/>
      </c>
      <c r="I214" t="str">
        <f t="shared" si="96"/>
        <v>1</v>
      </c>
      <c r="J214" t="str">
        <f t="shared" si="97"/>
        <v>17</v>
      </c>
      <c r="K214">
        <f t="shared" si="98"/>
        <v>18</v>
      </c>
      <c r="L214" t="str">
        <f t="shared" ca="1" si="92"/>
        <v>GPIO5_IO20</v>
      </c>
      <c r="M214">
        <f t="shared" ca="1" si="93"/>
        <v>53</v>
      </c>
      <c r="N214" t="e">
        <f t="shared" ca="1" si="94"/>
        <v>#VALUE!</v>
      </c>
    </row>
    <row r="215" spans="1:14" x14ac:dyDescent="0.25">
      <c r="A215" s="54" t="s">
        <v>1291</v>
      </c>
      <c r="B215" s="20">
        <v>7</v>
      </c>
      <c r="C215" s="20" t="s">
        <v>1125</v>
      </c>
      <c r="D215" s="8" t="s">
        <v>237</v>
      </c>
      <c r="E215" s="8" t="str">
        <f t="shared" ca="1" si="95"/>
        <v>DSI_D0_N/*/NC</v>
      </c>
      <c r="F215" s="8" t="s">
        <v>1295</v>
      </c>
      <c r="G215" s="17" t="str">
        <f t="shared" ref="G215:G271" ca="1" si="99">IF(INDIRECT("'"&amp;$E$1&amp;"'"&amp;"!H"&amp;(K215))=0,"",INDIRECT("'"&amp;$E$1&amp;"'"&amp;"!H"&amp;(K215)))</f>
        <v>With DSCM (DSI Compatible mode) MIPI DSI will appear on same pins as DT8M &amp; DT8MM</v>
      </c>
      <c r="I215" t="str">
        <f t="shared" si="96"/>
        <v>1</v>
      </c>
      <c r="J215" t="str">
        <f t="shared" si="97"/>
        <v>39</v>
      </c>
      <c r="K215">
        <f t="shared" si="98"/>
        <v>40</v>
      </c>
      <c r="L215" t="str">
        <f t="shared" ca="1" si="92"/>
        <v/>
      </c>
      <c r="M215" t="e">
        <f t="shared" ca="1" si="93"/>
        <v>#VALUE!</v>
      </c>
      <c r="N215" t="e">
        <f t="shared" ca="1" si="94"/>
        <v>#VALUE!</v>
      </c>
    </row>
    <row r="216" spans="1:14" x14ac:dyDescent="0.25">
      <c r="A216" s="54" t="s">
        <v>1291</v>
      </c>
      <c r="B216" s="20">
        <v>8</v>
      </c>
      <c r="C216" s="20" t="s">
        <v>1116</v>
      </c>
      <c r="D216" s="8" t="s">
        <v>239</v>
      </c>
      <c r="E216" s="8" t="str">
        <f t="shared" ca="1" si="95"/>
        <v>DSI_D0_P/*/NC</v>
      </c>
      <c r="F216" s="8" t="s">
        <v>1295</v>
      </c>
      <c r="G216" s="17" t="str">
        <f t="shared" ca="1" si="99"/>
        <v>With DSCM (DSI Compatible mode) MIPI DSI will appear on same pins as DT8M &amp; DT8MM</v>
      </c>
      <c r="I216" t="str">
        <f t="shared" si="96"/>
        <v>1</v>
      </c>
      <c r="J216" t="str">
        <f t="shared" si="97"/>
        <v>41</v>
      </c>
      <c r="K216">
        <f t="shared" si="98"/>
        <v>42</v>
      </c>
      <c r="L216" t="str">
        <f t="shared" ca="1" si="92"/>
        <v/>
      </c>
      <c r="M216" t="e">
        <f t="shared" ca="1" si="93"/>
        <v>#VALUE!</v>
      </c>
      <c r="N216" t="e">
        <f t="shared" ca="1" si="94"/>
        <v>#VALUE!</v>
      </c>
    </row>
    <row r="217" spans="1:14" x14ac:dyDescent="0.25">
      <c r="A217" s="54" t="s">
        <v>1291</v>
      </c>
      <c r="B217" s="20">
        <v>10</v>
      </c>
      <c r="C217" s="20" t="s">
        <v>1124</v>
      </c>
      <c r="D217" s="8" t="s">
        <v>241</v>
      </c>
      <c r="E217" s="8" t="str">
        <f t="shared" ca="1" si="95"/>
        <v>DSI_D1_N/*/NC</v>
      </c>
      <c r="F217" s="8" t="s">
        <v>1295</v>
      </c>
      <c r="G217" s="17" t="str">
        <f t="shared" ca="1" si="99"/>
        <v>With DSCM (DSI Compatible mode) MIPI DSI will appear on same pins as DT8M &amp; DT8MM</v>
      </c>
      <c r="I217" t="str">
        <f t="shared" si="96"/>
        <v>1</v>
      </c>
      <c r="J217" t="str">
        <f t="shared" si="97"/>
        <v>43</v>
      </c>
      <c r="K217">
        <f t="shared" si="98"/>
        <v>44</v>
      </c>
      <c r="L217" t="str">
        <f t="shared" ca="1" si="92"/>
        <v/>
      </c>
      <c r="M217" t="e">
        <f t="shared" ca="1" si="93"/>
        <v>#VALUE!</v>
      </c>
      <c r="N217" t="e">
        <f t="shared" ca="1" si="94"/>
        <v>#VALUE!</v>
      </c>
    </row>
    <row r="218" spans="1:14" x14ac:dyDescent="0.25">
      <c r="A218" s="54" t="s">
        <v>1291</v>
      </c>
      <c r="B218" s="20">
        <v>11</v>
      </c>
      <c r="C218" s="20" t="s">
        <v>1118</v>
      </c>
      <c r="D218" s="8" t="s">
        <v>243</v>
      </c>
      <c r="E218" s="8" t="str">
        <f t="shared" ca="1" si="95"/>
        <v>DSI_D1_P/*/NC</v>
      </c>
      <c r="F218" s="8" t="s">
        <v>1295</v>
      </c>
      <c r="G218" s="17" t="str">
        <f t="shared" ca="1" si="99"/>
        <v>With DSCM (DSI Compatible mode) MIPI DSI will appear on same pins as DT8M &amp; DT8MM</v>
      </c>
      <c r="I218" t="str">
        <f t="shared" si="96"/>
        <v>1</v>
      </c>
      <c r="J218" t="str">
        <f t="shared" si="97"/>
        <v>45</v>
      </c>
      <c r="K218">
        <f t="shared" si="98"/>
        <v>46</v>
      </c>
      <c r="L218" t="str">
        <f t="shared" ca="1" si="92"/>
        <v/>
      </c>
      <c r="M218" t="e">
        <f t="shared" ca="1" si="93"/>
        <v>#VALUE!</v>
      </c>
      <c r="N218" t="e">
        <f t="shared" ca="1" si="94"/>
        <v>#VALUE!</v>
      </c>
    </row>
    <row r="219" spans="1:14" x14ac:dyDescent="0.25">
      <c r="A219" s="54" t="s">
        <v>1291</v>
      </c>
      <c r="B219" s="20">
        <v>13</v>
      </c>
      <c r="C219" s="20" t="s">
        <v>1121</v>
      </c>
      <c r="D219" s="8" t="s">
        <v>240</v>
      </c>
      <c r="E219" s="8" t="str">
        <f t="shared" ca="1" si="95"/>
        <v>DSI_D2_N/*/NC</v>
      </c>
      <c r="F219" s="8" t="s">
        <v>1295</v>
      </c>
      <c r="G219" s="17" t="str">
        <f t="shared" ca="1" si="99"/>
        <v>With DSCM (DSI Compatible mode) MIPI DSI will appear on same pins as DT8M &amp; DT8MM</v>
      </c>
      <c r="I219" t="str">
        <f t="shared" si="96"/>
        <v>1</v>
      </c>
      <c r="J219" t="str">
        <f t="shared" si="97"/>
        <v>42</v>
      </c>
      <c r="K219">
        <f t="shared" si="98"/>
        <v>43</v>
      </c>
      <c r="L219" t="str">
        <f t="shared" ca="1" si="92"/>
        <v/>
      </c>
      <c r="M219" t="e">
        <f t="shared" ca="1" si="93"/>
        <v>#VALUE!</v>
      </c>
      <c r="N219" t="e">
        <f t="shared" ca="1" si="94"/>
        <v>#VALUE!</v>
      </c>
    </row>
    <row r="220" spans="1:14" x14ac:dyDescent="0.25">
      <c r="A220" s="54" t="s">
        <v>1291</v>
      </c>
      <c r="B220" s="20">
        <v>14</v>
      </c>
      <c r="C220" s="20" t="s">
        <v>1120</v>
      </c>
      <c r="D220" s="8" t="s">
        <v>242</v>
      </c>
      <c r="E220" s="8" t="str">
        <f t="shared" ca="1" si="95"/>
        <v>DSI_D2_P/*/NC</v>
      </c>
      <c r="F220" s="8" t="s">
        <v>1295</v>
      </c>
      <c r="G220" s="17" t="str">
        <f t="shared" ca="1" si="99"/>
        <v>With DSCM (DSI Compatible mode) MIPI DSI will appear on same pins as DT8M &amp; DT8MM</v>
      </c>
      <c r="I220" t="str">
        <f t="shared" si="96"/>
        <v>1</v>
      </c>
      <c r="J220" t="str">
        <f t="shared" si="97"/>
        <v>44</v>
      </c>
      <c r="K220">
        <f t="shared" si="98"/>
        <v>45</v>
      </c>
      <c r="L220" t="str">
        <f t="shared" ca="1" si="92"/>
        <v/>
      </c>
      <c r="M220" t="e">
        <f t="shared" ca="1" si="93"/>
        <v>#VALUE!</v>
      </c>
      <c r="N220" t="e">
        <f t="shared" ca="1" si="94"/>
        <v>#VALUE!</v>
      </c>
    </row>
    <row r="221" spans="1:14" x14ac:dyDescent="0.25">
      <c r="A221" s="54" t="s">
        <v>1291</v>
      </c>
      <c r="B221" s="20">
        <v>16</v>
      </c>
      <c r="C221" s="20" t="s">
        <v>1122</v>
      </c>
      <c r="D221" s="8" t="s">
        <v>233</v>
      </c>
      <c r="E221" s="8" t="str">
        <f t="shared" ca="1" si="95"/>
        <v>DSI_CLK_N/*/NC</v>
      </c>
      <c r="F221" s="8" t="s">
        <v>1295</v>
      </c>
      <c r="G221" s="17" t="str">
        <f t="shared" ca="1" si="99"/>
        <v>With DSCM (DSI Compatible mode) MIPI DSI will appear on same pins as DT8M &amp; DT8MM</v>
      </c>
      <c r="I221" t="str">
        <f t="shared" si="96"/>
        <v>1</v>
      </c>
      <c r="J221" t="str">
        <f t="shared" si="97"/>
        <v>35</v>
      </c>
      <c r="K221">
        <f t="shared" si="98"/>
        <v>36</v>
      </c>
      <c r="L221" t="str">
        <f t="shared" ca="1" si="92"/>
        <v/>
      </c>
      <c r="M221" t="e">
        <f t="shared" ca="1" si="93"/>
        <v>#VALUE!</v>
      </c>
      <c r="N221" t="e">
        <f t="shared" ca="1" si="94"/>
        <v>#VALUE!</v>
      </c>
    </row>
    <row r="222" spans="1:14" x14ac:dyDescent="0.25">
      <c r="A222" s="54" t="s">
        <v>1291</v>
      </c>
      <c r="B222" s="20">
        <v>17</v>
      </c>
      <c r="C222" s="20" t="s">
        <v>1123</v>
      </c>
      <c r="D222" s="8" t="s">
        <v>235</v>
      </c>
      <c r="E222" s="8" t="str">
        <f t="shared" ca="1" si="95"/>
        <v>DSI_CLK_P/*/NC</v>
      </c>
      <c r="F222" s="8" t="s">
        <v>1295</v>
      </c>
      <c r="G222" s="17" t="str">
        <f t="shared" ca="1" si="99"/>
        <v>With DSCM (DSI Compatible mode) MIPI DSI will appear on same pins as DT8M &amp; DT8MM</v>
      </c>
      <c r="I222" t="str">
        <f t="shared" si="96"/>
        <v>1</v>
      </c>
      <c r="J222" t="str">
        <f t="shared" si="97"/>
        <v>37</v>
      </c>
      <c r="K222">
        <f t="shared" si="98"/>
        <v>38</v>
      </c>
      <c r="L222" t="str">
        <f t="shared" ca="1" si="92"/>
        <v/>
      </c>
      <c r="M222" t="e">
        <f t="shared" ca="1" si="93"/>
        <v>#VALUE!</v>
      </c>
      <c r="N222" t="e">
        <f t="shared" ca="1" si="94"/>
        <v>#VALUE!</v>
      </c>
    </row>
    <row r="223" spans="1:14" x14ac:dyDescent="0.25">
      <c r="A223" s="54" t="s">
        <v>1291</v>
      </c>
      <c r="B223" s="20">
        <v>21</v>
      </c>
      <c r="C223" s="20" t="s">
        <v>1162</v>
      </c>
      <c r="D223" s="8" t="s">
        <v>1154</v>
      </c>
      <c r="E223" s="8" t="str">
        <f t="shared" ca="1" si="95"/>
        <v>GPIO1_IO01/PWM1_OUT///ISP_SHUTTER_TRIG_0/////REF_CLK_24M//////EXT_CLK2</v>
      </c>
      <c r="F223" s="8"/>
      <c r="G223" s="17" t="str">
        <f t="shared" ca="1" si="99"/>
        <v/>
      </c>
      <c r="I223" t="str">
        <f t="shared" si="96"/>
        <v>3</v>
      </c>
      <c r="J223" t="str">
        <f t="shared" si="97"/>
        <v>64</v>
      </c>
      <c r="K223">
        <f t="shared" si="98"/>
        <v>245</v>
      </c>
      <c r="L223" t="str">
        <f t="shared" ca="1" si="92"/>
        <v>GPIO1_IO01</v>
      </c>
      <c r="M223">
        <f t="shared" ca="1" si="93"/>
        <v>1</v>
      </c>
      <c r="N223">
        <f t="shared" ca="1" si="94"/>
        <v>11</v>
      </c>
    </row>
    <row r="224" spans="1:14" ht="30" x14ac:dyDescent="0.25">
      <c r="A224" s="54" t="s">
        <v>1291</v>
      </c>
      <c r="B224" s="20">
        <v>23</v>
      </c>
      <c r="C224" s="20" t="s">
        <v>1091</v>
      </c>
      <c r="D224" s="8" t="s">
        <v>1293</v>
      </c>
      <c r="E224" s="8" t="str">
        <f t="shared" ca="1" si="95"/>
        <v>DSI_D3_N/*/NC</v>
      </c>
      <c r="F224" s="10" t="s">
        <v>1296</v>
      </c>
      <c r="G224" s="17" t="str">
        <f t="shared" ca="1" si="99"/>
        <v>With DSCM (DSI Compatible mode) MIPI DSI will appear on same pins as DT8M &amp; DT8MM</v>
      </c>
      <c r="I224" t="str">
        <f t="shared" si="96"/>
        <v>1</v>
      </c>
      <c r="J224" t="str">
        <f t="shared" si="97"/>
        <v>66</v>
      </c>
      <c r="K224">
        <f t="shared" si="98"/>
        <v>67</v>
      </c>
      <c r="L224" t="str">
        <f t="shared" ca="1" si="92"/>
        <v/>
      </c>
      <c r="M224" t="e">
        <f t="shared" ca="1" si="93"/>
        <v>#VALUE!</v>
      </c>
      <c r="N224" t="e">
        <f t="shared" ca="1" si="94"/>
        <v>#VALUE!</v>
      </c>
    </row>
    <row r="225" spans="1:14" ht="30" x14ac:dyDescent="0.25">
      <c r="A225" s="54" t="s">
        <v>1291</v>
      </c>
      <c r="B225" s="20">
        <v>24</v>
      </c>
      <c r="C225" s="20" t="s">
        <v>1092</v>
      </c>
      <c r="D225" s="8" t="s">
        <v>1294</v>
      </c>
      <c r="E225" s="8" t="str">
        <f t="shared" ca="1" si="95"/>
        <v>DSI_D3_P/*/NC</v>
      </c>
      <c r="F225" s="10" t="s">
        <v>1296</v>
      </c>
      <c r="G225" s="17" t="str">
        <f t="shared" ca="1" si="99"/>
        <v>With DSCM (DSI Compatible mode) MIPI DSI will appear on same pins as DT8M &amp; DT8MM</v>
      </c>
      <c r="I225" t="str">
        <f t="shared" si="96"/>
        <v>1</v>
      </c>
      <c r="J225" t="str">
        <f t="shared" si="97"/>
        <v>68</v>
      </c>
      <c r="K225">
        <f t="shared" si="98"/>
        <v>69</v>
      </c>
      <c r="L225" t="str">
        <f t="shared" ca="1" si="92"/>
        <v/>
      </c>
      <c r="M225" t="e">
        <f t="shared" ca="1" si="93"/>
        <v>#VALUE!</v>
      </c>
      <c r="N225" t="e">
        <f t="shared" ca="1" si="94"/>
        <v>#VALUE!</v>
      </c>
    </row>
    <row r="226" spans="1:14" x14ac:dyDescent="0.25">
      <c r="L226" t="str">
        <f t="shared" si="92"/>
        <v/>
      </c>
    </row>
    <row r="227" spans="1:14" ht="15.75" thickBot="1" x14ac:dyDescent="0.3">
      <c r="A227" s="64" t="s">
        <v>1137</v>
      </c>
      <c r="L227" t="str">
        <f t="shared" si="92"/>
        <v/>
      </c>
    </row>
    <row r="228" spans="1:14" x14ac:dyDescent="0.25">
      <c r="A228" s="50" t="s">
        <v>1130</v>
      </c>
      <c r="B228" s="51">
        <v>42</v>
      </c>
      <c r="C228" s="51" t="s">
        <v>1131</v>
      </c>
      <c r="D228" s="15" t="s">
        <v>180</v>
      </c>
      <c r="E228" s="15" t="str">
        <f t="shared" ref="E228:E233" ca="1" si="100">INDIRECT("'"&amp;$E$1&amp;"'"&amp;"!D"&amp;(K228))</f>
        <v>USB2_D_P</v>
      </c>
      <c r="F228" s="15"/>
      <c r="G228" s="16" t="str">
        <f t="shared" ca="1" si="99"/>
        <v/>
      </c>
      <c r="I228" t="str">
        <f t="shared" ref="I228:I233" si="101">MID(C228,2,1)</f>
        <v>3</v>
      </c>
      <c r="J228" t="str">
        <f t="shared" ref="J228:J233" si="102">MID(C228,4,2)</f>
        <v>47</v>
      </c>
      <c r="K228">
        <f t="shared" ref="K228:K233" si="103">(I228-1)*90+J228+1</f>
        <v>228</v>
      </c>
      <c r="L228" t="str">
        <f t="shared" ca="1" si="92"/>
        <v/>
      </c>
      <c r="M228" t="e">
        <f t="shared" ca="1" si="93"/>
        <v>#VALUE!</v>
      </c>
      <c r="N228" t="e">
        <f t="shared" ca="1" si="94"/>
        <v>#VALUE!</v>
      </c>
    </row>
    <row r="229" spans="1:14" x14ac:dyDescent="0.25">
      <c r="A229" s="54" t="s">
        <v>1130</v>
      </c>
      <c r="B229" s="20">
        <v>46</v>
      </c>
      <c r="C229" s="20" t="s">
        <v>1132</v>
      </c>
      <c r="D229" s="8" t="s">
        <v>182</v>
      </c>
      <c r="E229" s="8" t="str">
        <f t="shared" ca="1" si="100"/>
        <v>USB2_D_N</v>
      </c>
      <c r="F229" s="8"/>
      <c r="G229" s="17" t="str">
        <f t="shared" ca="1" si="99"/>
        <v/>
      </c>
      <c r="I229" t="str">
        <f t="shared" si="101"/>
        <v>3</v>
      </c>
      <c r="J229" t="str">
        <f t="shared" si="102"/>
        <v>49</v>
      </c>
      <c r="K229">
        <f t="shared" si="103"/>
        <v>230</v>
      </c>
      <c r="L229" t="str">
        <f t="shared" ca="1" si="92"/>
        <v/>
      </c>
      <c r="M229" t="e">
        <f t="shared" ca="1" si="93"/>
        <v>#VALUE!</v>
      </c>
      <c r="N229" t="e">
        <f t="shared" ca="1" si="94"/>
        <v>#VALUE!</v>
      </c>
    </row>
    <row r="230" spans="1:14" x14ac:dyDescent="0.25">
      <c r="A230" s="54" t="s">
        <v>1130</v>
      </c>
      <c r="B230" s="20">
        <v>47</v>
      </c>
      <c r="C230" s="20" t="s">
        <v>1133</v>
      </c>
      <c r="D230" s="8" t="s">
        <v>174</v>
      </c>
      <c r="E230" s="8" t="str">
        <f t="shared" ca="1" si="100"/>
        <v>USB2_RX_P</v>
      </c>
      <c r="F230" s="8" t="s">
        <v>1073</v>
      </c>
      <c r="G230" s="17" t="str">
        <f t="shared" ca="1" si="99"/>
        <v/>
      </c>
      <c r="I230" t="str">
        <f t="shared" si="101"/>
        <v>3</v>
      </c>
      <c r="J230" t="str">
        <f t="shared" si="102"/>
        <v>37</v>
      </c>
      <c r="K230">
        <f t="shared" si="103"/>
        <v>218</v>
      </c>
      <c r="L230" t="str">
        <f t="shared" ca="1" si="92"/>
        <v/>
      </c>
      <c r="M230" t="e">
        <f t="shared" ca="1" si="93"/>
        <v>#VALUE!</v>
      </c>
      <c r="N230" t="e">
        <f t="shared" ca="1" si="94"/>
        <v>#VALUE!</v>
      </c>
    </row>
    <row r="231" spans="1:14" x14ac:dyDescent="0.25">
      <c r="A231" s="54" t="s">
        <v>1130</v>
      </c>
      <c r="B231" s="20">
        <v>48</v>
      </c>
      <c r="C231" s="20" t="s">
        <v>1134</v>
      </c>
      <c r="D231" s="8" t="s">
        <v>172</v>
      </c>
      <c r="E231" s="8" t="str">
        <f t="shared" ca="1" si="100"/>
        <v>USB2_RX_N</v>
      </c>
      <c r="F231" s="8" t="s">
        <v>1073</v>
      </c>
      <c r="G231" s="17" t="str">
        <f t="shared" ca="1" si="99"/>
        <v/>
      </c>
      <c r="I231" t="str">
        <f t="shared" si="101"/>
        <v>3</v>
      </c>
      <c r="J231" t="str">
        <f t="shared" si="102"/>
        <v>35</v>
      </c>
      <c r="K231">
        <f t="shared" si="103"/>
        <v>216</v>
      </c>
      <c r="L231" t="str">
        <f t="shared" ca="1" si="92"/>
        <v/>
      </c>
      <c r="M231" t="e">
        <f t="shared" ca="1" si="93"/>
        <v>#VALUE!</v>
      </c>
      <c r="N231" t="e">
        <f t="shared" ca="1" si="94"/>
        <v>#VALUE!</v>
      </c>
    </row>
    <row r="232" spans="1:14" x14ac:dyDescent="0.25">
      <c r="A232" s="54" t="s">
        <v>1130</v>
      </c>
      <c r="B232" s="20">
        <v>50</v>
      </c>
      <c r="C232" s="20" t="s">
        <v>1135</v>
      </c>
      <c r="D232" s="8" t="s">
        <v>178</v>
      </c>
      <c r="E232" s="8" t="str">
        <f t="shared" ca="1" si="100"/>
        <v>USB2_TX_P</v>
      </c>
      <c r="F232" s="8" t="s">
        <v>1073</v>
      </c>
      <c r="G232" s="17" t="str">
        <f t="shared" ca="1" si="99"/>
        <v/>
      </c>
      <c r="I232" t="str">
        <f t="shared" si="101"/>
        <v>3</v>
      </c>
      <c r="J232" t="str">
        <f t="shared" si="102"/>
        <v>43</v>
      </c>
      <c r="K232">
        <f t="shared" si="103"/>
        <v>224</v>
      </c>
      <c r="L232" t="str">
        <f t="shared" ca="1" si="92"/>
        <v/>
      </c>
      <c r="M232" t="e">
        <f t="shared" ca="1" si="93"/>
        <v>#VALUE!</v>
      </c>
      <c r="N232" t="e">
        <f t="shared" ca="1" si="94"/>
        <v>#VALUE!</v>
      </c>
    </row>
    <row r="233" spans="1:14" ht="15.75" thickBot="1" x14ac:dyDescent="0.3">
      <c r="A233" s="56" t="s">
        <v>1130</v>
      </c>
      <c r="B233" s="57">
        <v>51</v>
      </c>
      <c r="C233" s="57" t="s">
        <v>1136</v>
      </c>
      <c r="D233" s="18" t="s">
        <v>177</v>
      </c>
      <c r="E233" s="18" t="str">
        <f t="shared" ca="1" si="100"/>
        <v>USB2_TX_N</v>
      </c>
      <c r="F233" s="18" t="s">
        <v>1073</v>
      </c>
      <c r="G233" s="19" t="str">
        <f t="shared" ca="1" si="99"/>
        <v/>
      </c>
      <c r="I233" t="str">
        <f t="shared" si="101"/>
        <v>3</v>
      </c>
      <c r="J233" t="str">
        <f t="shared" si="102"/>
        <v>41</v>
      </c>
      <c r="K233">
        <f t="shared" si="103"/>
        <v>222</v>
      </c>
      <c r="L233" t="str">
        <f t="shared" ca="1" si="92"/>
        <v/>
      </c>
      <c r="M233" t="e">
        <f t="shared" ca="1" si="93"/>
        <v>#VALUE!</v>
      </c>
      <c r="N233" t="e">
        <f t="shared" ca="1" si="94"/>
        <v>#VALUE!</v>
      </c>
    </row>
    <row r="234" spans="1:14" x14ac:dyDescent="0.25">
      <c r="A234" s="63"/>
      <c r="B234" s="21"/>
      <c r="C234" s="21"/>
      <c r="D234" s="13"/>
      <c r="E234" s="13"/>
      <c r="F234" s="13"/>
      <c r="G234" s="13"/>
      <c r="L234" t="str">
        <f t="shared" si="92"/>
        <v/>
      </c>
    </row>
    <row r="235" spans="1:14" ht="15.75" thickBot="1" x14ac:dyDescent="0.3">
      <c r="A235" s="64" t="s">
        <v>1141</v>
      </c>
    </row>
    <row r="236" spans="1:14" x14ac:dyDescent="0.25">
      <c r="A236" s="50" t="s">
        <v>1138</v>
      </c>
      <c r="B236" s="51"/>
      <c r="C236" s="51" t="s">
        <v>1139</v>
      </c>
      <c r="D236" s="15" t="s">
        <v>195</v>
      </c>
      <c r="E236" s="15" t="str">
        <f t="shared" ref="E236:E241" ca="1" si="104">INDIRECT("'"&amp;$E$1&amp;"'"&amp;"!D"&amp;(K236))</f>
        <v>USB1_D_P</v>
      </c>
      <c r="F236" s="15"/>
      <c r="G236" s="16" t="str">
        <f t="shared" ca="1" si="99"/>
        <v/>
      </c>
      <c r="I236" t="str">
        <f t="shared" ref="I236:I241" si="105">MID(C236,2,1)</f>
        <v>3</v>
      </c>
      <c r="J236" t="str">
        <f t="shared" ref="J236:J241" si="106">MID(C236,4,2)</f>
        <v>65</v>
      </c>
      <c r="K236">
        <f t="shared" ref="K236:K241" si="107">(I236-1)*90+J236+1</f>
        <v>246</v>
      </c>
      <c r="L236" t="str">
        <f t="shared" ca="1" si="92"/>
        <v/>
      </c>
      <c r="M236" t="e">
        <f t="shared" ca="1" si="93"/>
        <v>#VALUE!</v>
      </c>
      <c r="N236" t="e">
        <f t="shared" ca="1" si="94"/>
        <v>#VALUE!</v>
      </c>
    </row>
    <row r="237" spans="1:14" x14ac:dyDescent="0.25">
      <c r="A237" s="54" t="s">
        <v>1138</v>
      </c>
      <c r="B237" s="20"/>
      <c r="C237" s="20" t="s">
        <v>1140</v>
      </c>
      <c r="D237" s="8" t="s">
        <v>197</v>
      </c>
      <c r="E237" s="8" t="str">
        <f t="shared" ca="1" si="104"/>
        <v>USB1_D_N</v>
      </c>
      <c r="F237" s="8"/>
      <c r="G237" s="17" t="str">
        <f t="shared" ca="1" si="99"/>
        <v/>
      </c>
      <c r="I237" t="str">
        <f t="shared" si="105"/>
        <v>3</v>
      </c>
      <c r="J237" t="str">
        <f t="shared" si="106"/>
        <v>67</v>
      </c>
      <c r="K237">
        <f t="shared" si="107"/>
        <v>248</v>
      </c>
      <c r="L237" t="str">
        <f t="shared" ca="1" si="92"/>
        <v/>
      </c>
      <c r="M237" t="e">
        <f t="shared" ca="1" si="93"/>
        <v>#VALUE!</v>
      </c>
      <c r="N237" t="e">
        <f t="shared" ca="1" si="94"/>
        <v>#VALUE!</v>
      </c>
    </row>
    <row r="238" spans="1:14" x14ac:dyDescent="0.25">
      <c r="A238" s="54" t="s">
        <v>1138</v>
      </c>
      <c r="B238" s="20"/>
      <c r="C238" s="20" t="s">
        <v>1143</v>
      </c>
      <c r="D238" s="8" t="s">
        <v>187</v>
      </c>
      <c r="E238" s="8" t="str">
        <f t="shared" ca="1" si="104"/>
        <v>USB1_RX_P</v>
      </c>
      <c r="F238" s="8" t="s">
        <v>1145</v>
      </c>
      <c r="G238" s="17" t="str">
        <f t="shared" ca="1" si="99"/>
        <v/>
      </c>
      <c r="I238" t="str">
        <f t="shared" si="105"/>
        <v>3</v>
      </c>
      <c r="J238" t="str">
        <f t="shared" si="106"/>
        <v>55</v>
      </c>
      <c r="K238">
        <f t="shared" si="107"/>
        <v>236</v>
      </c>
      <c r="L238" t="str">
        <f t="shared" ca="1" si="92"/>
        <v/>
      </c>
      <c r="M238" t="e">
        <f t="shared" ca="1" si="93"/>
        <v>#VALUE!</v>
      </c>
      <c r="N238" t="e">
        <f t="shared" ca="1" si="94"/>
        <v>#VALUE!</v>
      </c>
    </row>
    <row r="239" spans="1:14" x14ac:dyDescent="0.25">
      <c r="A239" s="54" t="s">
        <v>1138</v>
      </c>
      <c r="B239" s="20"/>
      <c r="C239" s="20" t="s">
        <v>1144</v>
      </c>
      <c r="D239" s="8" t="s">
        <v>185</v>
      </c>
      <c r="E239" s="8" t="str">
        <f t="shared" ca="1" si="104"/>
        <v>USB1_RX_N</v>
      </c>
      <c r="F239" s="8" t="s">
        <v>1145</v>
      </c>
      <c r="G239" s="17" t="str">
        <f t="shared" ca="1" si="99"/>
        <v/>
      </c>
      <c r="I239" t="str">
        <f t="shared" si="105"/>
        <v>3</v>
      </c>
      <c r="J239" t="str">
        <f t="shared" si="106"/>
        <v>53</v>
      </c>
      <c r="K239">
        <f t="shared" si="107"/>
        <v>234</v>
      </c>
      <c r="L239" t="str">
        <f t="shared" ca="1" si="92"/>
        <v/>
      </c>
      <c r="M239" t="e">
        <f t="shared" ca="1" si="93"/>
        <v>#VALUE!</v>
      </c>
      <c r="N239" t="e">
        <f t="shared" ca="1" si="94"/>
        <v>#VALUE!</v>
      </c>
    </row>
    <row r="240" spans="1:14" x14ac:dyDescent="0.25">
      <c r="A240" s="54" t="s">
        <v>1138</v>
      </c>
      <c r="B240" s="20"/>
      <c r="C240" s="20" t="s">
        <v>1142</v>
      </c>
      <c r="D240" s="8" t="s">
        <v>192</v>
      </c>
      <c r="E240" s="8" t="str">
        <f t="shared" ca="1" si="104"/>
        <v>USB1_TX_P</v>
      </c>
      <c r="F240" s="8" t="s">
        <v>1145</v>
      </c>
      <c r="G240" s="17" t="str">
        <f t="shared" ca="1" si="99"/>
        <v/>
      </c>
      <c r="I240" t="str">
        <f t="shared" si="105"/>
        <v>3</v>
      </c>
      <c r="J240" t="str">
        <f t="shared" si="106"/>
        <v>61</v>
      </c>
      <c r="K240">
        <f t="shared" si="107"/>
        <v>242</v>
      </c>
      <c r="L240" t="str">
        <f t="shared" ca="1" si="92"/>
        <v/>
      </c>
      <c r="M240" t="e">
        <f t="shared" ca="1" si="93"/>
        <v>#VALUE!</v>
      </c>
      <c r="N240" t="e">
        <f t="shared" ca="1" si="94"/>
        <v>#VALUE!</v>
      </c>
    </row>
    <row r="241" spans="1:14" ht="15.75" thickBot="1" x14ac:dyDescent="0.3">
      <c r="A241" s="56" t="s">
        <v>1138</v>
      </c>
      <c r="B241" s="57"/>
      <c r="C241" s="57" t="s">
        <v>922</v>
      </c>
      <c r="D241" s="18" t="s">
        <v>190</v>
      </c>
      <c r="E241" s="18" t="str">
        <f t="shared" ca="1" si="104"/>
        <v>USB1_TX_N</v>
      </c>
      <c r="F241" s="18" t="s">
        <v>1145</v>
      </c>
      <c r="G241" s="19" t="str">
        <f t="shared" ca="1" si="99"/>
        <v/>
      </c>
      <c r="I241" t="str">
        <f t="shared" si="105"/>
        <v>3</v>
      </c>
      <c r="J241" t="str">
        <f t="shared" si="106"/>
        <v>59</v>
      </c>
      <c r="K241">
        <f t="shared" si="107"/>
        <v>240</v>
      </c>
      <c r="L241" t="str">
        <f t="shared" ca="1" si="92"/>
        <v/>
      </c>
      <c r="M241" t="e">
        <f t="shared" ca="1" si="93"/>
        <v>#VALUE!</v>
      </c>
      <c r="N241" t="e">
        <f t="shared" ca="1" si="94"/>
        <v>#VALUE!</v>
      </c>
    </row>
    <row r="243" spans="1:14" ht="15.75" thickBot="1" x14ac:dyDescent="0.3">
      <c r="A243" s="64" t="s">
        <v>1146</v>
      </c>
    </row>
    <row r="244" spans="1:14" x14ac:dyDescent="0.25">
      <c r="A244" s="50" t="s">
        <v>1147</v>
      </c>
      <c r="B244" s="51">
        <v>9</v>
      </c>
      <c r="C244" s="51" t="s">
        <v>1152</v>
      </c>
      <c r="D244" s="15" t="s">
        <v>1148</v>
      </c>
      <c r="E244" s="15" t="str">
        <f ca="1">INDIRECT("'"&amp;$E$1&amp;"'"&amp;"!D"&amp;(K244))</f>
        <v>USB1_ID</v>
      </c>
      <c r="F244" s="15"/>
      <c r="G244" s="16" t="str">
        <f t="shared" ca="1" si="99"/>
        <v>USB2 PHY native ID analog input; No GPIO function;
General GPIO usage recommended</v>
      </c>
      <c r="I244" t="str">
        <f>MID(C244,2,1)</f>
        <v>3</v>
      </c>
      <c r="J244" t="str">
        <f>MID(C244,4,2)</f>
        <v>56</v>
      </c>
      <c r="K244">
        <f>(I244-1)*90+J244+1</f>
        <v>237</v>
      </c>
      <c r="L244" t="str">
        <f t="shared" ca="1" si="92"/>
        <v/>
      </c>
      <c r="M244" t="e">
        <f t="shared" ca="1" si="93"/>
        <v>#VALUE!</v>
      </c>
      <c r="N244" t="e">
        <f t="shared" ca="1" si="94"/>
        <v>#VALUE!</v>
      </c>
    </row>
    <row r="245" spans="1:14" x14ac:dyDescent="0.25">
      <c r="A245" s="74" t="s">
        <v>1147</v>
      </c>
      <c r="B245" s="21">
        <v>9</v>
      </c>
      <c r="C245" s="21" t="s">
        <v>1153</v>
      </c>
      <c r="D245" s="13" t="s">
        <v>1148</v>
      </c>
      <c r="E245" s="13" t="str">
        <f ca="1">INDIRECT("'"&amp;$E$1&amp;"'"&amp;"!D"&amp;(K245))</f>
        <v>GPIO1_IO10/USB1_OTG_ID//PWM3_OUT</v>
      </c>
      <c r="F245" s="13" t="s">
        <v>1298</v>
      </c>
      <c r="G245" s="75"/>
      <c r="I245" t="str">
        <f>MID(C245,2,1)</f>
        <v>3</v>
      </c>
      <c r="J245" t="str">
        <f>MID(C245,4,2)</f>
        <v>52</v>
      </c>
      <c r="K245">
        <f>(I245-1)*90+J245+1</f>
        <v>233</v>
      </c>
      <c r="L245" t="str">
        <f t="shared" ca="1" si="92"/>
        <v>GPIO1_IO10</v>
      </c>
      <c r="M245">
        <f t="shared" ca="1" si="93"/>
        <v>1</v>
      </c>
      <c r="N245">
        <f t="shared" ca="1" si="94"/>
        <v>11</v>
      </c>
    </row>
    <row r="246" spans="1:14" x14ac:dyDescent="0.25">
      <c r="A246" s="54" t="s">
        <v>1147</v>
      </c>
      <c r="B246" s="20">
        <v>6</v>
      </c>
      <c r="C246" s="20" t="s">
        <v>1153</v>
      </c>
      <c r="D246" s="8" t="s">
        <v>1149</v>
      </c>
      <c r="E246" s="8" t="str">
        <f ca="1">INDIRECT("'"&amp;$E$1&amp;"'"&amp;"!D"&amp;(K246))</f>
        <v>GPIO1_IO10/USB1_OTG_ID//PWM3_OUT</v>
      </c>
      <c r="F246" s="8" t="s">
        <v>1297</v>
      </c>
      <c r="G246" s="17" t="str">
        <f t="shared" ca="1" si="99"/>
        <v/>
      </c>
      <c r="I246" t="str">
        <f>MID(C246,2,1)</f>
        <v>3</v>
      </c>
      <c r="J246" t="str">
        <f>MID(C246,4,2)</f>
        <v>52</v>
      </c>
      <c r="K246">
        <f>(I246-1)*90+J246+1</f>
        <v>233</v>
      </c>
      <c r="L246" t="str">
        <f t="shared" ca="1" si="92"/>
        <v>GPIO1_IO10</v>
      </c>
      <c r="M246">
        <f t="shared" ca="1" si="93"/>
        <v>1</v>
      </c>
      <c r="N246">
        <f t="shared" ca="1" si="94"/>
        <v>11</v>
      </c>
    </row>
    <row r="247" spans="1:14" x14ac:dyDescent="0.25">
      <c r="A247" s="54" t="s">
        <v>1147</v>
      </c>
      <c r="B247" s="20">
        <v>7</v>
      </c>
      <c r="C247" s="20" t="s">
        <v>999</v>
      </c>
      <c r="D247" s="8" t="s">
        <v>1150</v>
      </c>
      <c r="E247" s="8" t="str">
        <f ca="1">INDIRECT("'"&amp;$E$1&amp;"'"&amp;"!D"&amp;(K247))</f>
        <v>I2C2_SDA/ENET_1588_EVENT1_OUT//USDHC3_WP///ECSPI1_SS0/////GPIO5_IO17</v>
      </c>
      <c r="F247" s="8"/>
      <c r="G247" s="17" t="str">
        <f t="shared" ca="1" si="99"/>
        <v/>
      </c>
      <c r="I247" t="str">
        <f>MID(C247,2,1)</f>
        <v>2</v>
      </c>
      <c r="J247" t="str">
        <f>MID(C247,4,2)</f>
        <v>30</v>
      </c>
      <c r="K247">
        <f>(I247-1)*90+J247+1</f>
        <v>121</v>
      </c>
      <c r="L247" t="str">
        <f t="shared" ca="1" si="92"/>
        <v>GPIO5_IO17</v>
      </c>
      <c r="M247">
        <f t="shared" ca="1" si="93"/>
        <v>59</v>
      </c>
      <c r="N247" t="e">
        <f t="shared" ca="1" si="94"/>
        <v>#VALUE!</v>
      </c>
    </row>
    <row r="248" spans="1:14" ht="15.75" thickBot="1" x14ac:dyDescent="0.3">
      <c r="A248" s="56" t="s">
        <v>1147</v>
      </c>
      <c r="B248" s="57">
        <v>8</v>
      </c>
      <c r="C248" s="57" t="s">
        <v>998</v>
      </c>
      <c r="D248" s="18" t="s">
        <v>1151</v>
      </c>
      <c r="E248" s="18" t="str">
        <f ca="1">INDIRECT("'"&amp;$E$1&amp;"'"&amp;"!D"&amp;(K248))</f>
        <v>I2C2_SCL/ENET_1588_EVENT1_IN//USDHC3_CD_B///ECSPI1_MISO////ENET_1588_EVENT1_AUX_IN/////GPIO5_IO16</v>
      </c>
      <c r="F248" s="18"/>
      <c r="G248" s="19" t="str">
        <f t="shared" ca="1" si="99"/>
        <v/>
      </c>
      <c r="I248" t="str">
        <f>MID(C248,2,1)</f>
        <v>2</v>
      </c>
      <c r="J248" t="str">
        <f>MID(C248,4,2)</f>
        <v>32</v>
      </c>
      <c r="K248">
        <f>(I248-1)*90+J248+1</f>
        <v>123</v>
      </c>
      <c r="L248" t="str">
        <f t="shared" ca="1" si="92"/>
        <v>GPIO5_IO16</v>
      </c>
      <c r="M248">
        <f t="shared" ca="1" si="93"/>
        <v>88</v>
      </c>
      <c r="N248" t="e">
        <f t="shared" ca="1" si="94"/>
        <v>#VALUE!</v>
      </c>
    </row>
    <row r="249" spans="1:14" ht="15.75" thickBot="1" x14ac:dyDescent="0.3"/>
    <row r="250" spans="1:14" x14ac:dyDescent="0.25">
      <c r="A250" s="50" t="s">
        <v>844</v>
      </c>
      <c r="B250" s="51">
        <v>5</v>
      </c>
      <c r="C250" s="51" t="s">
        <v>1155</v>
      </c>
      <c r="D250" s="15" t="s">
        <v>325</v>
      </c>
      <c r="E250" s="15" t="str">
        <f t="shared" ref="E250:E261" ca="1" si="108">INDIRECT("'"&amp;$E$1&amp;"'"&amp;"!D"&amp;(K250))</f>
        <v>LVDS2_TX0_N/*/DSI_D0_N</v>
      </c>
      <c r="F250" s="15"/>
      <c r="G250" s="16" t="str">
        <f t="shared" ca="1" si="99"/>
        <v>DSCM configuration MIPI DSI exposed</v>
      </c>
      <c r="I250" t="str">
        <f t="shared" ref="I250:I261" si="109">MID(C250,2,1)</f>
        <v>3</v>
      </c>
      <c r="J250" t="str">
        <f t="shared" ref="J250:J261" si="110">MID(C250,4,2)</f>
        <v>14</v>
      </c>
      <c r="K250">
        <f t="shared" ref="K250:K261" si="111">(I250-1)*90+J250+1</f>
        <v>195</v>
      </c>
      <c r="L250" t="str">
        <f t="shared" ca="1" si="92"/>
        <v/>
      </c>
      <c r="M250" t="e">
        <f t="shared" ca="1" si="93"/>
        <v>#VALUE!</v>
      </c>
      <c r="N250" t="e">
        <f t="shared" ca="1" si="94"/>
        <v>#VALUE!</v>
      </c>
    </row>
    <row r="251" spans="1:14" x14ac:dyDescent="0.25">
      <c r="A251" s="54" t="s">
        <v>844</v>
      </c>
      <c r="B251" s="20">
        <v>6</v>
      </c>
      <c r="C251" s="20" t="s">
        <v>1156</v>
      </c>
      <c r="D251" s="8" t="s">
        <v>323</v>
      </c>
      <c r="E251" s="8" t="str">
        <f t="shared" ca="1" si="108"/>
        <v>LVDS2_TX0_P/*/DSI_D0_P</v>
      </c>
      <c r="F251" s="8"/>
      <c r="G251" s="17" t="str">
        <f t="shared" ca="1" si="99"/>
        <v>DSCM configuration MIPI DSI exposed</v>
      </c>
      <c r="I251" t="str">
        <f t="shared" si="109"/>
        <v>3</v>
      </c>
      <c r="J251" t="str">
        <f t="shared" si="110"/>
        <v>12</v>
      </c>
      <c r="K251">
        <f t="shared" si="111"/>
        <v>193</v>
      </c>
      <c r="L251" t="str">
        <f t="shared" ca="1" si="92"/>
        <v/>
      </c>
      <c r="M251" t="e">
        <f t="shared" ca="1" si="93"/>
        <v>#VALUE!</v>
      </c>
      <c r="N251" t="e">
        <f t="shared" ca="1" si="94"/>
        <v>#VALUE!</v>
      </c>
    </row>
    <row r="252" spans="1:14" x14ac:dyDescent="0.25">
      <c r="A252" s="54" t="s">
        <v>844</v>
      </c>
      <c r="B252" s="20">
        <v>8</v>
      </c>
      <c r="C252" s="20" t="s">
        <v>1157</v>
      </c>
      <c r="D252" s="8" t="s">
        <v>328</v>
      </c>
      <c r="E252" s="8" t="str">
        <f t="shared" ca="1" si="108"/>
        <v>LVDS2_TX1_N/*/DSI_D1_N</v>
      </c>
      <c r="F252" s="8"/>
      <c r="G252" s="17" t="str">
        <f t="shared" ca="1" si="99"/>
        <v>DSCM configuration MIPI DSI exposed</v>
      </c>
      <c r="I252" t="str">
        <f t="shared" si="109"/>
        <v>3</v>
      </c>
      <c r="J252" t="str">
        <f t="shared" si="110"/>
        <v>18</v>
      </c>
      <c r="K252">
        <f t="shared" si="111"/>
        <v>199</v>
      </c>
      <c r="L252" t="str">
        <f t="shared" ca="1" si="92"/>
        <v/>
      </c>
      <c r="M252" t="e">
        <f t="shared" ca="1" si="93"/>
        <v>#VALUE!</v>
      </c>
      <c r="N252" t="e">
        <f t="shared" ca="1" si="94"/>
        <v>#VALUE!</v>
      </c>
    </row>
    <row r="253" spans="1:14" x14ac:dyDescent="0.25">
      <c r="A253" s="54" t="s">
        <v>844</v>
      </c>
      <c r="B253" s="20">
        <v>9</v>
      </c>
      <c r="C253" s="20" t="s">
        <v>1158</v>
      </c>
      <c r="D253" s="8" t="s">
        <v>326</v>
      </c>
      <c r="E253" s="8" t="str">
        <f t="shared" ca="1" si="108"/>
        <v>LVDS2_TX1_P/*/DSI_D1_P</v>
      </c>
      <c r="F253" s="8"/>
      <c r="G253" s="17" t="str">
        <f t="shared" ca="1" si="99"/>
        <v>DSCM configuration MIPI DSI exposed</v>
      </c>
      <c r="I253" t="str">
        <f t="shared" si="109"/>
        <v>3</v>
      </c>
      <c r="J253" t="str">
        <f t="shared" si="110"/>
        <v>16</v>
      </c>
      <c r="K253">
        <f t="shared" si="111"/>
        <v>197</v>
      </c>
      <c r="L253" t="str">
        <f t="shared" ca="1" si="92"/>
        <v/>
      </c>
      <c r="M253" t="e">
        <f t="shared" ca="1" si="93"/>
        <v>#VALUE!</v>
      </c>
      <c r="N253" t="e">
        <f t="shared" ca="1" si="94"/>
        <v>#VALUE!</v>
      </c>
    </row>
    <row r="254" spans="1:14" x14ac:dyDescent="0.25">
      <c r="A254" s="54" t="s">
        <v>844</v>
      </c>
      <c r="B254" s="20">
        <v>11</v>
      </c>
      <c r="C254" s="20" t="s">
        <v>1159</v>
      </c>
      <c r="D254" s="8" t="s">
        <v>335</v>
      </c>
      <c r="E254" s="8" t="str">
        <f t="shared" ca="1" si="108"/>
        <v>LVDS2_TX2_N/*/DSI_CLK_N</v>
      </c>
      <c r="F254" s="8"/>
      <c r="G254" s="17" t="str">
        <f t="shared" ca="1" si="99"/>
        <v>DSCM configuration MIPI DSI exposed</v>
      </c>
      <c r="I254" t="str">
        <f t="shared" si="109"/>
        <v>3</v>
      </c>
      <c r="J254" t="str">
        <f t="shared" si="110"/>
        <v>29</v>
      </c>
      <c r="K254">
        <f t="shared" si="111"/>
        <v>210</v>
      </c>
      <c r="L254" t="str">
        <f t="shared" ca="1" si="92"/>
        <v/>
      </c>
      <c r="M254" t="e">
        <f t="shared" ca="1" si="93"/>
        <v>#VALUE!</v>
      </c>
      <c r="N254" t="e">
        <f t="shared" ca="1" si="94"/>
        <v>#VALUE!</v>
      </c>
    </row>
    <row r="255" spans="1:14" x14ac:dyDescent="0.25">
      <c r="A255" s="54" t="s">
        <v>844</v>
      </c>
      <c r="B255" s="20">
        <v>12</v>
      </c>
      <c r="C255" s="20" t="s">
        <v>1160</v>
      </c>
      <c r="D255" s="8" t="s">
        <v>337</v>
      </c>
      <c r="E255" s="8" t="str">
        <f t="shared" ca="1" si="108"/>
        <v>LVDS2_TX2_P/*/DSI_CLK_P</v>
      </c>
      <c r="F255" s="8"/>
      <c r="G255" s="17" t="str">
        <f t="shared" ca="1" si="99"/>
        <v>DSCM configuration MIPI DSI exposed</v>
      </c>
      <c r="I255" t="str">
        <f t="shared" si="109"/>
        <v>3</v>
      </c>
      <c r="J255" t="str">
        <f t="shared" si="110"/>
        <v>31</v>
      </c>
      <c r="K255">
        <f t="shared" si="111"/>
        <v>212</v>
      </c>
      <c r="L255" t="str">
        <f t="shared" ca="1" si="92"/>
        <v/>
      </c>
      <c r="M255" t="e">
        <f t="shared" ca="1" si="93"/>
        <v>#VALUE!</v>
      </c>
      <c r="N255" t="e">
        <f t="shared" ca="1" si="94"/>
        <v>#VALUE!</v>
      </c>
    </row>
    <row r="256" spans="1:14" x14ac:dyDescent="0.25">
      <c r="A256" s="54" t="s">
        <v>844</v>
      </c>
      <c r="B256" s="20">
        <v>14</v>
      </c>
      <c r="C256" s="20" t="s">
        <v>1161</v>
      </c>
      <c r="D256" s="8" t="s">
        <v>333</v>
      </c>
      <c r="E256" s="8" t="str">
        <f t="shared" ca="1" si="108"/>
        <v>LVDS2_CLK_N/*/DSI_D2_N</v>
      </c>
      <c r="F256" s="8"/>
      <c r="G256" s="17" t="str">
        <f t="shared" ca="1" si="99"/>
        <v>DSCM configuration MIPI DSI exposed</v>
      </c>
      <c r="I256" t="str">
        <f t="shared" si="109"/>
        <v>3</v>
      </c>
      <c r="J256" t="str">
        <f t="shared" si="110"/>
        <v>25</v>
      </c>
      <c r="K256">
        <f t="shared" si="111"/>
        <v>206</v>
      </c>
      <c r="L256" t="str">
        <f t="shared" ca="1" si="92"/>
        <v/>
      </c>
      <c r="M256" t="e">
        <f t="shared" ca="1" si="93"/>
        <v>#VALUE!</v>
      </c>
      <c r="N256" t="e">
        <f t="shared" ca="1" si="94"/>
        <v>#VALUE!</v>
      </c>
    </row>
    <row r="257" spans="1:14" x14ac:dyDescent="0.25">
      <c r="A257" s="54" t="s">
        <v>844</v>
      </c>
      <c r="B257" s="20">
        <v>15</v>
      </c>
      <c r="C257" s="20" t="s">
        <v>1161</v>
      </c>
      <c r="D257" s="8" t="s">
        <v>332</v>
      </c>
      <c r="E257" s="8" t="str">
        <f t="shared" ca="1" si="108"/>
        <v>LVDS2_CLK_N/*/DSI_D2_N</v>
      </c>
      <c r="F257" s="8"/>
      <c r="G257" s="17" t="str">
        <f t="shared" ca="1" si="99"/>
        <v>DSCM configuration MIPI DSI exposed</v>
      </c>
      <c r="I257" t="str">
        <f t="shared" si="109"/>
        <v>3</v>
      </c>
      <c r="J257" t="str">
        <f t="shared" si="110"/>
        <v>25</v>
      </c>
      <c r="K257">
        <f t="shared" si="111"/>
        <v>206</v>
      </c>
      <c r="L257" t="str">
        <f t="shared" ca="1" si="92"/>
        <v/>
      </c>
      <c r="M257" t="e">
        <f t="shared" ca="1" si="93"/>
        <v>#VALUE!</v>
      </c>
      <c r="N257" t="e">
        <f t="shared" ca="1" si="94"/>
        <v>#VALUE!</v>
      </c>
    </row>
    <row r="258" spans="1:14" ht="15.75" thickBot="1" x14ac:dyDescent="0.3">
      <c r="A258" s="56" t="s">
        <v>844</v>
      </c>
      <c r="B258" s="57">
        <v>19</v>
      </c>
      <c r="C258" s="57" t="s">
        <v>1162</v>
      </c>
      <c r="D258" s="18" t="s">
        <v>1154</v>
      </c>
      <c r="E258" s="18" t="str">
        <f t="shared" ca="1" si="108"/>
        <v>GPIO1_IO01/PWM1_OUT///ISP_SHUTTER_TRIG_0/////REF_CLK_24M//////EXT_CLK2</v>
      </c>
      <c r="F258" s="18" t="s">
        <v>1163</v>
      </c>
      <c r="G258" s="19" t="str">
        <f t="shared" ca="1" si="99"/>
        <v/>
      </c>
      <c r="I258" t="str">
        <f t="shared" si="109"/>
        <v>3</v>
      </c>
      <c r="J258" t="str">
        <f t="shared" si="110"/>
        <v>64</v>
      </c>
      <c r="K258">
        <f t="shared" si="111"/>
        <v>245</v>
      </c>
      <c r="L258" t="str">
        <f t="shared" ca="1" si="92"/>
        <v>GPIO1_IO01</v>
      </c>
      <c r="M258">
        <f t="shared" ca="1" si="93"/>
        <v>1</v>
      </c>
      <c r="N258">
        <f t="shared" ca="1" si="94"/>
        <v>11</v>
      </c>
    </row>
    <row r="259" spans="1:14" ht="15.75" thickBot="1" x14ac:dyDescent="0.3"/>
    <row r="260" spans="1:14" x14ac:dyDescent="0.25">
      <c r="A260" s="50" t="s">
        <v>846</v>
      </c>
      <c r="B260" s="51">
        <v>1</v>
      </c>
      <c r="C260" s="51" t="s">
        <v>1164</v>
      </c>
      <c r="D260" s="15" t="s">
        <v>330</v>
      </c>
      <c r="E260" s="15" t="str">
        <f t="shared" ca="1" si="108"/>
        <v>LVDS2_TX3_P/*/DSI_D3_P</v>
      </c>
      <c r="F260" s="15"/>
      <c r="G260" s="16" t="str">
        <f t="shared" ca="1" si="99"/>
        <v>DSCM configuration MIPI DSI exposed</v>
      </c>
      <c r="I260" t="str">
        <f t="shared" si="109"/>
        <v>3</v>
      </c>
      <c r="J260" t="str">
        <f t="shared" si="110"/>
        <v>20</v>
      </c>
      <c r="K260">
        <f t="shared" si="111"/>
        <v>201</v>
      </c>
      <c r="L260" t="str">
        <f t="shared" ca="1" si="92"/>
        <v/>
      </c>
      <c r="M260" t="e">
        <f t="shared" ca="1" si="93"/>
        <v>#VALUE!</v>
      </c>
      <c r="N260" t="e">
        <f t="shared" ca="1" si="94"/>
        <v>#VALUE!</v>
      </c>
    </row>
    <row r="261" spans="1:14" ht="15.75" thickBot="1" x14ac:dyDescent="0.3">
      <c r="A261" s="56" t="s">
        <v>846</v>
      </c>
      <c r="B261" s="57">
        <v>2</v>
      </c>
      <c r="C261" s="57" t="s">
        <v>1165</v>
      </c>
      <c r="D261" s="18" t="s">
        <v>331</v>
      </c>
      <c r="E261" s="18" t="str">
        <f t="shared" ca="1" si="108"/>
        <v>LVDS2_TX3_N/*/DSI_D3_N</v>
      </c>
      <c r="F261" s="18"/>
      <c r="G261" s="19" t="str">
        <f t="shared" ca="1" si="99"/>
        <v>DSCM configuration MIPI DSI exposed</v>
      </c>
      <c r="I261" t="str">
        <f t="shared" si="109"/>
        <v>3</v>
      </c>
      <c r="J261" t="str">
        <f t="shared" si="110"/>
        <v>22</v>
      </c>
      <c r="K261">
        <f t="shared" si="111"/>
        <v>203</v>
      </c>
      <c r="L261" t="str">
        <f t="shared" ca="1" si="92"/>
        <v/>
      </c>
      <c r="M261" t="e">
        <f t="shared" ca="1" si="93"/>
        <v>#VALUE!</v>
      </c>
      <c r="N261" t="e">
        <f t="shared" ca="1" si="94"/>
        <v>#VALUE!</v>
      </c>
    </row>
    <row r="262" spans="1:14" ht="15.75" thickBot="1" x14ac:dyDescent="0.3"/>
    <row r="263" spans="1:14" x14ac:dyDescent="0.25">
      <c r="A263" s="50" t="s">
        <v>838</v>
      </c>
      <c r="B263" s="51">
        <v>5</v>
      </c>
      <c r="C263" s="51" t="s">
        <v>1166</v>
      </c>
      <c r="D263" s="15" t="s">
        <v>317</v>
      </c>
      <c r="E263" s="15" t="str">
        <f t="shared" ref="E263:E271" ca="1" si="112">INDIRECT("'"&amp;$E$1&amp;"'"&amp;"!D"&amp;(K263))</f>
        <v>LVDS1_TX0_N</v>
      </c>
      <c r="F263" s="15"/>
      <c r="G263" s="16" t="str">
        <f t="shared" ca="1" si="99"/>
        <v/>
      </c>
      <c r="I263" t="str">
        <f t="shared" ref="I263:I271" si="113">MID(C263,2,1)</f>
        <v>3</v>
      </c>
      <c r="J263" t="str">
        <f t="shared" ref="J263:J271" si="114">MID(C263,4,2)</f>
        <v>4</v>
      </c>
      <c r="K263">
        <f t="shared" ref="K263:K271" si="115">(I263-1)*90+J263+1</f>
        <v>185</v>
      </c>
      <c r="L263" t="str">
        <f t="shared" ca="1" si="92"/>
        <v/>
      </c>
      <c r="M263" t="e">
        <f t="shared" ca="1" si="93"/>
        <v>#VALUE!</v>
      </c>
      <c r="N263" t="e">
        <f t="shared" ca="1" si="94"/>
        <v>#VALUE!</v>
      </c>
    </row>
    <row r="264" spans="1:14" x14ac:dyDescent="0.25">
      <c r="A264" s="54" t="s">
        <v>838</v>
      </c>
      <c r="B264" s="20">
        <v>6</v>
      </c>
      <c r="C264" s="20" t="s">
        <v>1167</v>
      </c>
      <c r="D264" s="8" t="s">
        <v>315</v>
      </c>
      <c r="E264" s="8" t="str">
        <f t="shared" ca="1" si="112"/>
        <v>LVDS1_TX0_P</v>
      </c>
      <c r="F264" s="8"/>
      <c r="G264" s="17" t="str">
        <f t="shared" ca="1" si="99"/>
        <v/>
      </c>
      <c r="I264" t="str">
        <f t="shared" si="113"/>
        <v>3</v>
      </c>
      <c r="J264" t="str">
        <f t="shared" si="114"/>
        <v>2</v>
      </c>
      <c r="K264">
        <f t="shared" si="115"/>
        <v>183</v>
      </c>
      <c r="L264" t="str">
        <f t="shared" ca="1" si="92"/>
        <v/>
      </c>
      <c r="M264" t="e">
        <f t="shared" ca="1" si="93"/>
        <v>#VALUE!</v>
      </c>
      <c r="N264" t="e">
        <f t="shared" ca="1" si="94"/>
        <v>#VALUE!</v>
      </c>
    </row>
    <row r="265" spans="1:14" x14ac:dyDescent="0.25">
      <c r="A265" s="54" t="s">
        <v>838</v>
      </c>
      <c r="B265" s="20">
        <v>8</v>
      </c>
      <c r="C265" s="20" t="s">
        <v>1168</v>
      </c>
      <c r="D265" s="8" t="s">
        <v>321</v>
      </c>
      <c r="E265" s="8" t="str">
        <f t="shared" ca="1" si="112"/>
        <v>LVDS1_TX1_N</v>
      </c>
      <c r="F265" s="8"/>
      <c r="G265" s="17" t="str">
        <f t="shared" ca="1" si="99"/>
        <v/>
      </c>
      <c r="I265" t="str">
        <f t="shared" si="113"/>
        <v>3</v>
      </c>
      <c r="J265" t="str">
        <f t="shared" si="114"/>
        <v>8</v>
      </c>
      <c r="K265">
        <f t="shared" si="115"/>
        <v>189</v>
      </c>
      <c r="L265" t="str">
        <f t="shared" ca="1" si="92"/>
        <v/>
      </c>
      <c r="M265" t="e">
        <f t="shared" ca="1" si="93"/>
        <v>#VALUE!</v>
      </c>
      <c r="N265" t="e">
        <f t="shared" ca="1" si="94"/>
        <v>#VALUE!</v>
      </c>
    </row>
    <row r="266" spans="1:14" x14ac:dyDescent="0.25">
      <c r="A266" s="54" t="s">
        <v>838</v>
      </c>
      <c r="B266" s="20">
        <v>9</v>
      </c>
      <c r="C266" s="20" t="s">
        <v>1169</v>
      </c>
      <c r="D266" s="8" t="s">
        <v>319</v>
      </c>
      <c r="E266" s="8" t="str">
        <f t="shared" ca="1" si="112"/>
        <v>LVDS1_TX1_P</v>
      </c>
      <c r="F266" s="8"/>
      <c r="G266" s="17" t="str">
        <f t="shared" ca="1" si="99"/>
        <v/>
      </c>
      <c r="I266" t="str">
        <f t="shared" si="113"/>
        <v>3</v>
      </c>
      <c r="J266" t="str">
        <f t="shared" si="114"/>
        <v>6</v>
      </c>
      <c r="K266">
        <f t="shared" si="115"/>
        <v>187</v>
      </c>
      <c r="L266" t="str">
        <f t="shared" ca="1" si="92"/>
        <v/>
      </c>
      <c r="M266" t="e">
        <f t="shared" ca="1" si="93"/>
        <v>#VALUE!</v>
      </c>
      <c r="N266" t="e">
        <f t="shared" ca="1" si="94"/>
        <v>#VALUE!</v>
      </c>
    </row>
    <row r="267" spans="1:14" x14ac:dyDescent="0.25">
      <c r="A267" s="54" t="s">
        <v>838</v>
      </c>
      <c r="B267" s="20">
        <v>11</v>
      </c>
      <c r="C267" s="20" t="s">
        <v>1170</v>
      </c>
      <c r="D267" s="8" t="s">
        <v>320</v>
      </c>
      <c r="E267" s="8" t="str">
        <f t="shared" ca="1" si="112"/>
        <v>LVDS1_TX2_N</v>
      </c>
      <c r="F267" s="8"/>
      <c r="G267" s="17" t="str">
        <f t="shared" ca="1" si="99"/>
        <v/>
      </c>
      <c r="I267" t="str">
        <f t="shared" si="113"/>
        <v>3</v>
      </c>
      <c r="J267" t="str">
        <f t="shared" si="114"/>
        <v>7</v>
      </c>
      <c r="K267">
        <f t="shared" si="115"/>
        <v>188</v>
      </c>
      <c r="L267" t="str">
        <f t="shared" ca="1" si="92"/>
        <v/>
      </c>
      <c r="M267" t="e">
        <f t="shared" ca="1" si="93"/>
        <v>#VALUE!</v>
      </c>
      <c r="N267" t="e">
        <f t="shared" ca="1" si="94"/>
        <v>#VALUE!</v>
      </c>
    </row>
    <row r="268" spans="1:14" x14ac:dyDescent="0.25">
      <c r="A268" s="54" t="s">
        <v>838</v>
      </c>
      <c r="B268" s="20">
        <v>12</v>
      </c>
      <c r="C268" s="20" t="s">
        <v>1171</v>
      </c>
      <c r="D268" s="8" t="s">
        <v>318</v>
      </c>
      <c r="E268" s="8" t="str">
        <f t="shared" ca="1" si="112"/>
        <v>LVDS1_TX2_P</v>
      </c>
      <c r="F268" s="8"/>
      <c r="G268" s="17" t="str">
        <f t="shared" ca="1" si="99"/>
        <v/>
      </c>
      <c r="I268" t="str">
        <f t="shared" si="113"/>
        <v>3</v>
      </c>
      <c r="J268" t="str">
        <f t="shared" si="114"/>
        <v>5</v>
      </c>
      <c r="K268">
        <f t="shared" si="115"/>
        <v>186</v>
      </c>
      <c r="L268" t="str">
        <f t="shared" ca="1" si="92"/>
        <v/>
      </c>
      <c r="M268" t="e">
        <f t="shared" ca="1" si="93"/>
        <v>#VALUE!</v>
      </c>
      <c r="N268" t="e">
        <f t="shared" ca="1" si="94"/>
        <v>#VALUE!</v>
      </c>
    </row>
    <row r="269" spans="1:14" x14ac:dyDescent="0.25">
      <c r="A269" s="54" t="s">
        <v>838</v>
      </c>
      <c r="B269" s="20">
        <v>14</v>
      </c>
      <c r="C269" s="20" t="s">
        <v>1172</v>
      </c>
      <c r="D269" s="8" t="s">
        <v>324</v>
      </c>
      <c r="E269" s="8" t="str">
        <f t="shared" ca="1" si="112"/>
        <v>LVDS1_CLK_N</v>
      </c>
      <c r="F269" s="8"/>
      <c r="G269" s="17" t="str">
        <f t="shared" ca="1" si="99"/>
        <v/>
      </c>
      <c r="I269" t="str">
        <f t="shared" si="113"/>
        <v>3</v>
      </c>
      <c r="J269" t="str">
        <f t="shared" si="114"/>
        <v>13</v>
      </c>
      <c r="K269">
        <f t="shared" si="115"/>
        <v>194</v>
      </c>
      <c r="L269" t="str">
        <f t="shared" ca="1" si="92"/>
        <v/>
      </c>
      <c r="M269" t="e">
        <f t="shared" ca="1" si="93"/>
        <v>#VALUE!</v>
      </c>
      <c r="N269" t="e">
        <f t="shared" ca="1" si="94"/>
        <v>#VALUE!</v>
      </c>
    </row>
    <row r="270" spans="1:14" x14ac:dyDescent="0.25">
      <c r="A270" s="54" t="s">
        <v>838</v>
      </c>
      <c r="B270" s="20">
        <v>15</v>
      </c>
      <c r="C270" s="20" t="s">
        <v>1173</v>
      </c>
      <c r="D270" s="8" t="s">
        <v>322</v>
      </c>
      <c r="E270" s="8" t="str">
        <f t="shared" ca="1" si="112"/>
        <v>LVDS1_CLK_P</v>
      </c>
      <c r="F270" s="8"/>
      <c r="G270" s="17" t="str">
        <f t="shared" ca="1" si="99"/>
        <v/>
      </c>
      <c r="I270" t="str">
        <f t="shared" si="113"/>
        <v>3</v>
      </c>
      <c r="J270" t="str">
        <f t="shared" si="114"/>
        <v>11</v>
      </c>
      <c r="K270">
        <f t="shared" si="115"/>
        <v>192</v>
      </c>
      <c r="L270" t="str">
        <f t="shared" ca="1" si="92"/>
        <v/>
      </c>
      <c r="M270" t="e">
        <f t="shared" ca="1" si="93"/>
        <v>#VALUE!</v>
      </c>
      <c r="N270" t="e">
        <f t="shared" ca="1" si="94"/>
        <v>#VALUE!</v>
      </c>
    </row>
    <row r="271" spans="1:14" ht="15.75" thickBot="1" x14ac:dyDescent="0.3">
      <c r="A271" s="56" t="s">
        <v>838</v>
      </c>
      <c r="B271" s="57">
        <v>19</v>
      </c>
      <c r="C271" s="57" t="s">
        <v>1162</v>
      </c>
      <c r="D271" s="18" t="s">
        <v>1154</v>
      </c>
      <c r="E271" s="18" t="str">
        <f t="shared" ca="1" si="112"/>
        <v>GPIO1_IO01/PWM1_OUT///ISP_SHUTTER_TRIG_0/////REF_CLK_24M//////EXT_CLK2</v>
      </c>
      <c r="F271" s="18" t="s">
        <v>1163</v>
      </c>
      <c r="G271" s="19" t="str">
        <f t="shared" ca="1" si="99"/>
        <v/>
      </c>
      <c r="I271" t="str">
        <f t="shared" si="113"/>
        <v>3</v>
      </c>
      <c r="J271" t="str">
        <f t="shared" si="114"/>
        <v>64</v>
      </c>
      <c r="K271">
        <f t="shared" si="115"/>
        <v>245</v>
      </c>
      <c r="L271" t="str">
        <f t="shared" ca="1" si="92"/>
        <v>GPIO1_IO01</v>
      </c>
      <c r="M271">
        <f t="shared" ca="1" si="93"/>
        <v>1</v>
      </c>
      <c r="N271">
        <f t="shared" ca="1" si="94"/>
        <v>11</v>
      </c>
    </row>
    <row r="272" spans="1:14" ht="15.75" thickBot="1" x14ac:dyDescent="0.3"/>
    <row r="273" spans="1:14" x14ac:dyDescent="0.25">
      <c r="A273" s="50" t="s">
        <v>845</v>
      </c>
      <c r="B273" s="51">
        <v>1</v>
      </c>
      <c r="C273" s="51" t="s">
        <v>1175</v>
      </c>
      <c r="D273" s="15" t="s">
        <v>327</v>
      </c>
      <c r="E273" s="15" t="str">
        <f t="shared" ref="E273" ca="1" si="116">INDIRECT("'"&amp;$E$1&amp;"'"&amp;"!D"&amp;(K273))</f>
        <v>LVDS1_TX3_P</v>
      </c>
      <c r="F273" s="15"/>
      <c r="G273" s="16" t="str">
        <f t="shared" ref="G273" ca="1" si="117">IF(INDIRECT("'"&amp;$E$1&amp;"'"&amp;"!H"&amp;(K273))=0,"",INDIRECT("'"&amp;$E$1&amp;"'"&amp;"!H"&amp;(K273)))</f>
        <v/>
      </c>
      <c r="I273" t="str">
        <f t="shared" ref="I273" si="118">MID(C273,2,1)</f>
        <v>3</v>
      </c>
      <c r="J273" t="str">
        <f t="shared" ref="J273" si="119">MID(C273,4,2)</f>
        <v>17</v>
      </c>
      <c r="K273">
        <f t="shared" ref="K273" si="120">(I273-1)*90+J273+1</f>
        <v>198</v>
      </c>
      <c r="L273" t="str">
        <f t="shared" ref="L273" ca="1" si="121">IFERROR(MID(E273,M273,IFERROR(N273,LEN(E273)+1)-M273),"")</f>
        <v/>
      </c>
      <c r="M273" t="e">
        <f t="shared" ref="M273" ca="1" si="122">SEARCH($L$1,E273,1)</f>
        <v>#VALUE!</v>
      </c>
      <c r="N273" t="e">
        <f t="shared" ref="N273" ca="1" si="123">SEARCH("/",E273,M273)</f>
        <v>#VALUE!</v>
      </c>
    </row>
    <row r="274" spans="1:14" ht="15.75" thickBot="1" x14ac:dyDescent="0.3">
      <c r="A274" s="56" t="s">
        <v>845</v>
      </c>
      <c r="B274" s="57">
        <v>2</v>
      </c>
      <c r="C274" s="57" t="s">
        <v>1174</v>
      </c>
      <c r="D274" s="18" t="s">
        <v>329</v>
      </c>
      <c r="E274" s="18" t="str">
        <f t="shared" ref="E274" ca="1" si="124">INDIRECT("'"&amp;$E$1&amp;"'"&amp;"!D"&amp;(K274))</f>
        <v>LVDS1_TX3_N</v>
      </c>
      <c r="F274" s="18"/>
      <c r="G274" s="19" t="str">
        <f t="shared" ref="G274" ca="1" si="125">IF(INDIRECT("'"&amp;$E$1&amp;"'"&amp;"!H"&amp;(K274))=0,"",INDIRECT("'"&amp;$E$1&amp;"'"&amp;"!H"&amp;(K274)))</f>
        <v/>
      </c>
      <c r="I274" t="str">
        <f>MID(C274,2,1)</f>
        <v>3</v>
      </c>
      <c r="J274" t="str">
        <f>MID(C274,4,2)</f>
        <v>19</v>
      </c>
      <c r="K274">
        <f t="shared" ref="K274" si="126">(I274-1)*90+J274+1</f>
        <v>200</v>
      </c>
      <c r="L274" t="str">
        <f ca="1">IFERROR(MID(E274,M274,IFERROR(N274,LEN(E274)+1)-M274),"")</f>
        <v/>
      </c>
      <c r="M274" t="e">
        <f ca="1">SEARCH($L$1,E274,1)</f>
        <v>#VALUE!</v>
      </c>
      <c r="N274" t="e">
        <f ca="1">SEARCH("/",E274,M274)</f>
        <v>#VALUE!</v>
      </c>
    </row>
    <row r="276" spans="1:14" ht="15.75" thickBot="1" x14ac:dyDescent="0.3">
      <c r="A276" s="64" t="s">
        <v>1182</v>
      </c>
      <c r="B276" s="76"/>
    </row>
    <row r="277" spans="1:14" x14ac:dyDescent="0.25">
      <c r="A277" s="50" t="s">
        <v>792</v>
      </c>
      <c r="B277" s="51">
        <v>1</v>
      </c>
      <c r="C277" s="51"/>
      <c r="D277" s="15" t="s">
        <v>1300</v>
      </c>
      <c r="E277" s="15" t="s">
        <v>1264</v>
      </c>
      <c r="F277" s="15" t="s">
        <v>1180</v>
      </c>
      <c r="G277" s="16"/>
      <c r="I277" t="str">
        <f>MID(C277,2,1)</f>
        <v/>
      </c>
      <c r="J277" t="str">
        <f>MID(C277,4,2)</f>
        <v/>
      </c>
      <c r="K277" t="e">
        <f>(I277-1)*90+J277+1</f>
        <v>#VALUE!</v>
      </c>
      <c r="L277" t="str">
        <f t="shared" ref="L277:L328" si="127">IFERROR(MID(E277,M277,IFERROR(N277,LEN(E277)+1)-M277),"")</f>
        <v/>
      </c>
      <c r="M277" t="e">
        <f t="shared" ref="M277:M328" si="128">SEARCH($L$1,E277,1)</f>
        <v>#VALUE!</v>
      </c>
      <c r="N277" t="e">
        <f t="shared" ref="N277:N328" si="129">SEARCH("/",E277,M277)</f>
        <v>#VALUE!</v>
      </c>
    </row>
    <row r="278" spans="1:14" x14ac:dyDescent="0.25">
      <c r="A278" s="54" t="s">
        <v>792</v>
      </c>
      <c r="B278" s="20">
        <v>2</v>
      </c>
      <c r="C278" s="20" t="s">
        <v>999</v>
      </c>
      <c r="D278" s="8" t="s">
        <v>267</v>
      </c>
      <c r="E278" s="8" t="str">
        <f ca="1">INDIRECT("'"&amp;$E$1&amp;"'"&amp;"!D"&amp;(K278))</f>
        <v>I2C2_SDA/ENET_1588_EVENT1_OUT//USDHC3_WP///ECSPI1_SS0/////GPIO5_IO17</v>
      </c>
      <c r="F278" s="8"/>
      <c r="G278" s="17" t="str">
        <f t="shared" ref="G278:G305" ca="1" si="130">IF(INDIRECT("'"&amp;$E$1&amp;"'"&amp;"!H"&amp;(K278))=0,"",INDIRECT("'"&amp;$E$1&amp;"'"&amp;"!H"&amp;(K278)))</f>
        <v/>
      </c>
      <c r="I278" t="str">
        <f>MID(C278,2,1)</f>
        <v>2</v>
      </c>
      <c r="J278" t="str">
        <f>MID(C278,4,2)</f>
        <v>30</v>
      </c>
      <c r="K278">
        <f>(I278-1)*90+J278+1</f>
        <v>121</v>
      </c>
      <c r="L278" t="str">
        <f t="shared" ca="1" si="127"/>
        <v>GPIO5_IO17</v>
      </c>
      <c r="M278">
        <f t="shared" ca="1" si="128"/>
        <v>59</v>
      </c>
      <c r="N278" t="e">
        <f t="shared" ca="1" si="129"/>
        <v>#VALUE!</v>
      </c>
    </row>
    <row r="279" spans="1:14" x14ac:dyDescent="0.25">
      <c r="A279" s="54" t="s">
        <v>792</v>
      </c>
      <c r="B279" s="20">
        <v>3</v>
      </c>
      <c r="C279" s="20" t="s">
        <v>998</v>
      </c>
      <c r="D279" s="8" t="s">
        <v>268</v>
      </c>
      <c r="E279" s="8" t="str">
        <f ca="1">INDIRECT("'"&amp;$E$1&amp;"'"&amp;"!D"&amp;(K279))</f>
        <v>I2C2_SCL/ENET_1588_EVENT1_IN//USDHC3_CD_B///ECSPI1_MISO////ENET_1588_EVENT1_AUX_IN/////GPIO5_IO16</v>
      </c>
      <c r="F279" s="8"/>
      <c r="G279" s="17" t="str">
        <f t="shared" ca="1" si="130"/>
        <v/>
      </c>
      <c r="I279" t="str">
        <f>MID(C279,2,1)</f>
        <v>2</v>
      </c>
      <c r="J279" t="str">
        <f>MID(C279,4,2)</f>
        <v>32</v>
      </c>
      <c r="K279">
        <f>(I279-1)*90+J279+1</f>
        <v>123</v>
      </c>
      <c r="L279" t="str">
        <f t="shared" ca="1" si="127"/>
        <v>GPIO5_IO16</v>
      </c>
      <c r="M279">
        <f t="shared" ca="1" si="128"/>
        <v>88</v>
      </c>
      <c r="N279" t="e">
        <f t="shared" ca="1" si="129"/>
        <v>#VALUE!</v>
      </c>
    </row>
    <row r="280" spans="1:14" ht="15.75" thickBot="1" x14ac:dyDescent="0.3">
      <c r="A280" s="56" t="s">
        <v>792</v>
      </c>
      <c r="B280" s="57">
        <v>4</v>
      </c>
      <c r="C280" s="57" t="s">
        <v>1178</v>
      </c>
      <c r="D280" s="18" t="s">
        <v>344</v>
      </c>
      <c r="E280" s="18" t="str">
        <f ca="1">INDIRECT("'"&amp;$E$1&amp;"'"&amp;"!D"&amp;(K280))</f>
        <v>GPIO1_IO14/USB2_OTG_PWR////SD3_CD_B/////PWM3_OUT//////CLKO1</v>
      </c>
      <c r="F280" s="18" t="s">
        <v>1179</v>
      </c>
      <c r="G280" s="19" t="str">
        <f t="shared" ca="1" si="130"/>
        <v/>
      </c>
      <c r="I280" t="str">
        <f>MID(C280,2,1)</f>
        <v>3</v>
      </c>
      <c r="J280" t="str">
        <f>MID(C280,4,2)</f>
        <v>48</v>
      </c>
      <c r="K280">
        <f>(I280-1)*90+J280+1</f>
        <v>229</v>
      </c>
      <c r="L280" t="str">
        <f t="shared" ca="1" si="127"/>
        <v>GPIO1_IO14</v>
      </c>
      <c r="M280">
        <f t="shared" ca="1" si="128"/>
        <v>1</v>
      </c>
      <c r="N280">
        <f t="shared" ca="1" si="129"/>
        <v>11</v>
      </c>
    </row>
    <row r="282" spans="1:14" ht="15.75" thickBot="1" x14ac:dyDescent="0.3">
      <c r="A282" s="64" t="s">
        <v>1183</v>
      </c>
      <c r="B282" s="76"/>
    </row>
    <row r="283" spans="1:14" x14ac:dyDescent="0.25">
      <c r="A283" s="50" t="s">
        <v>1181</v>
      </c>
      <c r="B283" s="51">
        <v>2</v>
      </c>
      <c r="C283" s="51" t="s">
        <v>912</v>
      </c>
      <c r="D283" s="15" t="s">
        <v>1184</v>
      </c>
      <c r="E283" s="15" t="str">
        <f ca="1">INDIRECT("'"&amp;$E$1&amp;"'"&amp;"!D"&amp;(K283))</f>
        <v>ECSPI1_MOSI/UART3_TXD//I2C1_SDA///SAI7_RXC/////GPIO5_IO07</v>
      </c>
      <c r="F283" s="15"/>
      <c r="G283" s="16" t="str">
        <f t="shared" ca="1" si="130"/>
        <v>Do not use I2C1 function; Reserved for DART on non exposed pins;</v>
      </c>
      <c r="I283" t="str">
        <f>MID(C283,2,1)</f>
        <v>2</v>
      </c>
      <c r="J283" t="str">
        <f>MID(C283,4,2)</f>
        <v>83</v>
      </c>
      <c r="K283">
        <f>(I283-1)*90+J283+1</f>
        <v>174</v>
      </c>
      <c r="L283" t="str">
        <f t="shared" ca="1" si="127"/>
        <v>GPIO5_IO07</v>
      </c>
      <c r="M283">
        <f t="shared" ca="1" si="128"/>
        <v>48</v>
      </c>
      <c r="N283" t="e">
        <f t="shared" ca="1" si="129"/>
        <v>#VALUE!</v>
      </c>
    </row>
    <row r="284" spans="1:14" x14ac:dyDescent="0.25">
      <c r="A284" s="54" t="s">
        <v>1181</v>
      </c>
      <c r="B284" s="20">
        <v>3</v>
      </c>
      <c r="C284" s="20" t="s">
        <v>911</v>
      </c>
      <c r="D284" s="8" t="s">
        <v>1185</v>
      </c>
      <c r="E284" s="8" t="str">
        <f ca="1">INDIRECT("'"&amp;$E$1&amp;"'"&amp;"!D"&amp;(K284))</f>
        <v>ECSPI1_SS0/UART3_RTS_B//I2C2_SDA///SAI7_TXFS/////GPIO5_IO09</v>
      </c>
      <c r="F284" s="8"/>
      <c r="G284" s="17" t="str">
        <f t="shared" ca="1" si="130"/>
        <v/>
      </c>
      <c r="I284" t="str">
        <f>MID(C284,2,1)</f>
        <v>2</v>
      </c>
      <c r="J284" t="str">
        <f>MID(C284,4,2)</f>
        <v>79</v>
      </c>
      <c r="K284">
        <f>(I284-1)*90+J284+1</f>
        <v>170</v>
      </c>
      <c r="L284" t="str">
        <f t="shared" ca="1" si="127"/>
        <v>GPIO5_IO09</v>
      </c>
      <c r="M284">
        <f t="shared" ca="1" si="128"/>
        <v>50</v>
      </c>
      <c r="N284" t="e">
        <f t="shared" ca="1" si="129"/>
        <v>#VALUE!</v>
      </c>
    </row>
    <row r="285" spans="1:14" x14ac:dyDescent="0.25">
      <c r="A285" s="54" t="s">
        <v>1181</v>
      </c>
      <c r="B285" s="20">
        <v>4</v>
      </c>
      <c r="C285" s="20" t="s">
        <v>903</v>
      </c>
      <c r="D285" s="8" t="s">
        <v>1186</v>
      </c>
      <c r="E285" s="8" t="str">
        <f ca="1">INDIRECT("'"&amp;$E$1&amp;"'"&amp;"!D"&amp;(K285))</f>
        <v>ECSPI1_SCLK/UART3_RXD//I2C1_SCL///SAI7_RXFS/////GPIO5_IO06</v>
      </c>
      <c r="F285" s="8"/>
      <c r="G285" s="17" t="str">
        <f t="shared" ca="1" si="130"/>
        <v>Do not use I2C1 function; Reserved for DART on non exposed pins;</v>
      </c>
      <c r="I285" t="str">
        <f>MID(C285,2,1)</f>
        <v>2</v>
      </c>
      <c r="J285" t="str">
        <f>MID(C285,4,2)</f>
        <v>77</v>
      </c>
      <c r="K285">
        <f>(I285-1)*90+J285+1</f>
        <v>168</v>
      </c>
      <c r="L285" t="str">
        <f t="shared" ca="1" si="127"/>
        <v>GPIO5_IO06</v>
      </c>
      <c r="M285">
        <f t="shared" ca="1" si="128"/>
        <v>49</v>
      </c>
      <c r="N285" t="e">
        <f t="shared" ca="1" si="129"/>
        <v>#VALUE!</v>
      </c>
    </row>
    <row r="286" spans="1:14" x14ac:dyDescent="0.25">
      <c r="A286" s="54" t="s">
        <v>1181</v>
      </c>
      <c r="B286" s="20">
        <v>16</v>
      </c>
      <c r="C286" s="20" t="s">
        <v>913</v>
      </c>
      <c r="D286" s="8" t="s">
        <v>1187</v>
      </c>
      <c r="E286" s="8" t="str">
        <f ca="1">INDIRECT("'"&amp;$E$1&amp;"'"&amp;"!D"&amp;(K286))</f>
        <v>ECSPI1_MISO/UART3_CTS_B//I2C2_SCL///SAI7_RXD0/////GPIO5_IO08</v>
      </c>
      <c r="F286" s="8"/>
      <c r="G286" s="17" t="str">
        <f t="shared" ca="1" si="130"/>
        <v/>
      </c>
      <c r="I286" t="str">
        <f>MID(C286,2,1)</f>
        <v>2</v>
      </c>
      <c r="J286" t="str">
        <f>MID(C286,4,2)</f>
        <v>81</v>
      </c>
      <c r="K286">
        <f>(I286-1)*90+J286+1</f>
        <v>172</v>
      </c>
      <c r="L286" t="str">
        <f t="shared" ca="1" si="127"/>
        <v>GPIO5_IO08</v>
      </c>
      <c r="M286">
        <f t="shared" ca="1" si="128"/>
        <v>51</v>
      </c>
      <c r="N286" t="e">
        <f t="shared" ca="1" si="129"/>
        <v>#VALUE!</v>
      </c>
    </row>
    <row r="287" spans="1:14" ht="15.75" thickBot="1" x14ac:dyDescent="0.3">
      <c r="A287" s="56" t="s">
        <v>1181</v>
      </c>
      <c r="B287" s="57">
        <v>15</v>
      </c>
      <c r="C287" s="57" t="s">
        <v>1189</v>
      </c>
      <c r="D287" s="18" t="s">
        <v>1188</v>
      </c>
      <c r="E287" s="18" t="str">
        <f ca="1">INDIRECT("'"&amp;$E$1&amp;"'"&amp;"!D"&amp;(K287))</f>
        <v>GPIO1_IO07/ENET_MDIO///ISP_FLASH_TRIG_1/////SD1_WP//////EXT_CLK4</v>
      </c>
      <c r="F287" s="18"/>
      <c r="G287" s="19" t="str">
        <f t="shared" ca="1" si="130"/>
        <v/>
      </c>
      <c r="I287" t="str">
        <f>MID(C287,2,1)</f>
        <v>3</v>
      </c>
      <c r="J287" t="str">
        <f>MID(C287,4,2)</f>
        <v>54</v>
      </c>
      <c r="K287">
        <f>(I287-1)*90+J287+1</f>
        <v>235</v>
      </c>
      <c r="L287" t="str">
        <f t="shared" ca="1" si="127"/>
        <v>GPIO1_IO07</v>
      </c>
      <c r="M287">
        <f t="shared" ca="1" si="128"/>
        <v>1</v>
      </c>
      <c r="N287">
        <f t="shared" ca="1" si="129"/>
        <v>11</v>
      </c>
    </row>
    <row r="288" spans="1:14" ht="15.75" thickBot="1" x14ac:dyDescent="0.3"/>
    <row r="289" spans="1:14" x14ac:dyDescent="0.25">
      <c r="A289" s="50" t="s">
        <v>1190</v>
      </c>
      <c r="B289" s="51"/>
      <c r="C289" s="51"/>
      <c r="D289" s="15" t="s">
        <v>1190</v>
      </c>
      <c r="E289" s="15" t="s">
        <v>1264</v>
      </c>
      <c r="F289" s="15"/>
      <c r="G289" s="16"/>
      <c r="I289" t="str">
        <f>MID(C289,2,1)</f>
        <v/>
      </c>
      <c r="J289" t="str">
        <f>MID(C289,4,2)</f>
        <v/>
      </c>
      <c r="K289" t="e">
        <f>(I289-1)*90+J289+1</f>
        <v>#VALUE!</v>
      </c>
      <c r="L289" t="str">
        <f t="shared" si="127"/>
        <v/>
      </c>
      <c r="M289" t="e">
        <f t="shared" si="128"/>
        <v>#VALUE!</v>
      </c>
      <c r="N289" t="e">
        <f t="shared" si="129"/>
        <v>#VALUE!</v>
      </c>
    </row>
    <row r="290" spans="1:14" x14ac:dyDescent="0.25">
      <c r="A290" s="54" t="s">
        <v>1191</v>
      </c>
      <c r="B290" s="20"/>
      <c r="C290" s="20"/>
      <c r="D290" s="8" t="s">
        <v>1191</v>
      </c>
      <c r="E290" s="8" t="s">
        <v>1264</v>
      </c>
      <c r="F290" s="8"/>
      <c r="G290" s="17"/>
      <c r="I290" t="str">
        <f>MID(C290,2,1)</f>
        <v/>
      </c>
      <c r="J290" t="str">
        <f>MID(C290,4,2)</f>
        <v/>
      </c>
      <c r="K290" t="e">
        <f>(I290-1)*90+J290+1</f>
        <v>#VALUE!</v>
      </c>
      <c r="L290" t="str">
        <f t="shared" si="127"/>
        <v/>
      </c>
      <c r="M290" t="e">
        <f t="shared" si="128"/>
        <v>#VALUE!</v>
      </c>
      <c r="N290" t="e">
        <f t="shared" si="129"/>
        <v>#VALUE!</v>
      </c>
    </row>
    <row r="291" spans="1:14" x14ac:dyDescent="0.25">
      <c r="A291" s="54" t="s">
        <v>1192</v>
      </c>
      <c r="B291" s="20"/>
      <c r="C291" s="20"/>
      <c r="D291" s="8" t="s">
        <v>1192</v>
      </c>
      <c r="E291" s="8" t="s">
        <v>1264</v>
      </c>
      <c r="F291" s="8"/>
      <c r="G291" s="17"/>
      <c r="I291" t="str">
        <f>MID(C291,2,1)</f>
        <v/>
      </c>
      <c r="J291" t="str">
        <f>MID(C291,4,2)</f>
        <v/>
      </c>
      <c r="K291" t="e">
        <f>(I291-1)*90+J291+1</f>
        <v>#VALUE!</v>
      </c>
      <c r="L291" t="str">
        <f t="shared" si="127"/>
        <v/>
      </c>
      <c r="M291" t="e">
        <f t="shared" si="128"/>
        <v>#VALUE!</v>
      </c>
      <c r="N291" t="e">
        <f t="shared" si="129"/>
        <v>#VALUE!</v>
      </c>
    </row>
    <row r="292" spans="1:14" ht="15.75" thickBot="1" x14ac:dyDescent="0.3">
      <c r="A292" s="56" t="s">
        <v>1193</v>
      </c>
      <c r="B292" s="57"/>
      <c r="C292" s="57" t="s">
        <v>1214</v>
      </c>
      <c r="D292" s="18" t="s">
        <v>1197</v>
      </c>
      <c r="E292" s="18" t="str">
        <f ca="1">INDIRECT("'"&amp;$E$1&amp;"'"&amp;"!D"&amp;(K292))</f>
        <v>SAI1_TXD6/SAI6_RXFS//SAI6_TXFS////ENET1_RX_ER/////GPIO4_IO18</v>
      </c>
      <c r="F292" s="18" t="s">
        <v>1200</v>
      </c>
      <c r="G292" s="19" t="str">
        <f t="shared" ca="1" si="130"/>
        <v xml:space="preserve">IO level follows J2.41 NVCC_SAI1_SAI5;
While POR_B asserted + 50ms, low impedance drivers should be disabled! </v>
      </c>
      <c r="I292" t="str">
        <f>MID(C292,2,1)</f>
        <v>2</v>
      </c>
      <c r="J292" t="str">
        <f>MID(C292,4,2)</f>
        <v>80</v>
      </c>
      <c r="K292">
        <f>(I292-1)*90+J292+1</f>
        <v>171</v>
      </c>
      <c r="L292" t="str">
        <f t="shared" ca="1" si="127"/>
        <v>GPIO4_IO18</v>
      </c>
      <c r="M292">
        <f t="shared" ca="1" si="128"/>
        <v>51</v>
      </c>
      <c r="N292" t="e">
        <f t="shared" ca="1" si="129"/>
        <v>#VALUE!</v>
      </c>
    </row>
    <row r="293" spans="1:14" ht="15.75" thickBot="1" x14ac:dyDescent="0.3"/>
    <row r="294" spans="1:14" x14ac:dyDescent="0.25">
      <c r="A294" s="66" t="s">
        <v>1201</v>
      </c>
      <c r="B294" s="51"/>
      <c r="C294" s="51" t="s">
        <v>1202</v>
      </c>
      <c r="D294" s="15" t="s">
        <v>26</v>
      </c>
      <c r="E294" s="15" t="str">
        <f ca="1">INDIRECT("'"&amp;$E$1&amp;"'"&amp;"!D"&amp;(K294))</f>
        <v>ONOFF_1V8</v>
      </c>
      <c r="F294" s="15" t="s">
        <v>1211</v>
      </c>
      <c r="G294" s="16" t="str">
        <f t="shared" ca="1" si="130"/>
        <v xml:space="preserve">Only input (runs on SNVS domain) to wake from "poweroff" </v>
      </c>
      <c r="I294" t="str">
        <f>MID(C294,2,1)</f>
        <v>1</v>
      </c>
      <c r="J294" t="str">
        <f>MID(C294,4,2)</f>
        <v>20</v>
      </c>
      <c r="K294">
        <f>(I294-1)*90+J294+1</f>
        <v>21</v>
      </c>
      <c r="L294" t="str">
        <f t="shared" ca="1" si="127"/>
        <v/>
      </c>
      <c r="M294" t="e">
        <f t="shared" ca="1" si="128"/>
        <v>#VALUE!</v>
      </c>
      <c r="N294" t="e">
        <f t="shared" ca="1" si="129"/>
        <v>#VALUE!</v>
      </c>
    </row>
    <row r="295" spans="1:14" x14ac:dyDescent="0.25">
      <c r="A295" s="67" t="s">
        <v>1203</v>
      </c>
      <c r="B295" s="20"/>
      <c r="C295" s="20"/>
      <c r="D295" s="8" t="s">
        <v>1301</v>
      </c>
      <c r="E295" s="8" t="s">
        <v>1264</v>
      </c>
      <c r="F295" s="8" t="s">
        <v>1305</v>
      </c>
      <c r="G295" s="17"/>
      <c r="I295" t="str">
        <f>MID(C295,2,1)</f>
        <v/>
      </c>
      <c r="J295" t="str">
        <f>MID(C295,4,2)</f>
        <v/>
      </c>
      <c r="K295" t="e">
        <f>(I295-1)*90+J295+1</f>
        <v>#VALUE!</v>
      </c>
      <c r="L295" t="str">
        <f t="shared" si="127"/>
        <v/>
      </c>
      <c r="M295" t="e">
        <f t="shared" si="128"/>
        <v>#VALUE!</v>
      </c>
      <c r="N295" t="e">
        <f t="shared" si="129"/>
        <v>#VALUE!</v>
      </c>
    </row>
    <row r="296" spans="1:14" x14ac:dyDescent="0.25">
      <c r="A296" s="67" t="s">
        <v>1204</v>
      </c>
      <c r="B296" s="20"/>
      <c r="C296" s="20"/>
      <c r="D296" s="8" t="s">
        <v>1302</v>
      </c>
      <c r="E296" s="8" t="s">
        <v>1264</v>
      </c>
      <c r="F296" s="8" t="s">
        <v>1305</v>
      </c>
      <c r="G296" s="17"/>
      <c r="I296" t="str">
        <f>MID(C296,2,1)</f>
        <v/>
      </c>
      <c r="J296" t="str">
        <f>MID(C296,4,2)</f>
        <v/>
      </c>
      <c r="K296" t="e">
        <f>(I296-1)*90+J296+1</f>
        <v>#VALUE!</v>
      </c>
      <c r="L296" t="str">
        <f t="shared" si="127"/>
        <v/>
      </c>
      <c r="M296" t="e">
        <f t="shared" si="128"/>
        <v>#VALUE!</v>
      </c>
      <c r="N296" t="e">
        <f t="shared" si="129"/>
        <v>#VALUE!</v>
      </c>
    </row>
    <row r="297" spans="1:14" x14ac:dyDescent="0.25">
      <c r="A297" s="67" t="s">
        <v>1205</v>
      </c>
      <c r="B297" s="20"/>
      <c r="C297" s="20"/>
      <c r="D297" s="8" t="s">
        <v>1304</v>
      </c>
      <c r="E297" s="8" t="s">
        <v>1264</v>
      </c>
      <c r="F297" s="8" t="s">
        <v>1305</v>
      </c>
      <c r="G297" s="17"/>
      <c r="I297" t="str">
        <f>MID(C297,2,1)</f>
        <v/>
      </c>
      <c r="J297" t="str">
        <f>MID(C297,4,2)</f>
        <v/>
      </c>
      <c r="K297" t="e">
        <f>(I297-1)*90+J297+1</f>
        <v>#VALUE!</v>
      </c>
      <c r="L297" t="str">
        <f t="shared" si="127"/>
        <v/>
      </c>
      <c r="M297" t="e">
        <f t="shared" si="128"/>
        <v>#VALUE!</v>
      </c>
      <c r="N297" t="e">
        <f t="shared" si="129"/>
        <v>#VALUE!</v>
      </c>
    </row>
    <row r="298" spans="1:14" ht="15.75" thickBot="1" x14ac:dyDescent="0.3">
      <c r="A298" s="68" t="s">
        <v>1206</v>
      </c>
      <c r="B298" s="57"/>
      <c r="C298" s="57"/>
      <c r="D298" s="18" t="s">
        <v>1303</v>
      </c>
      <c r="E298" s="18" t="s">
        <v>1264</v>
      </c>
      <c r="F298" s="18" t="s">
        <v>1305</v>
      </c>
      <c r="G298" s="19"/>
      <c r="I298" t="str">
        <f>MID(C298,2,1)</f>
        <v/>
      </c>
      <c r="J298" t="str">
        <f>MID(C298,4,2)</f>
        <v/>
      </c>
      <c r="K298" t="e">
        <f>(I298-1)*90+J298+1</f>
        <v>#VALUE!</v>
      </c>
      <c r="L298" t="str">
        <f t="shared" si="127"/>
        <v/>
      </c>
      <c r="M298" t="e">
        <f t="shared" si="128"/>
        <v>#VALUE!</v>
      </c>
      <c r="N298" t="e">
        <f t="shared" si="129"/>
        <v>#VALUE!</v>
      </c>
    </row>
    <row r="299" spans="1:14" ht="15.75" thickBot="1" x14ac:dyDescent="0.3"/>
    <row r="300" spans="1:14" x14ac:dyDescent="0.25">
      <c r="A300" s="50" t="s">
        <v>847</v>
      </c>
      <c r="B300" s="51">
        <v>2</v>
      </c>
      <c r="C300" s="51" t="s">
        <v>1218</v>
      </c>
      <c r="D300" s="15" t="s">
        <v>86</v>
      </c>
      <c r="E300" s="15" t="str">
        <f t="shared" ref="E300:E305" ca="1" si="131">INDIRECT("'"&amp;$E$1&amp;"'"&amp;"!D"&amp;(K300))</f>
        <v>JTAG_TMS</v>
      </c>
      <c r="F300" s="15"/>
      <c r="G300" s="16" t="str">
        <f t="shared" ca="1" si="130"/>
        <v/>
      </c>
      <c r="I300" t="str">
        <f t="shared" ref="I300:I305" si="132">MID(C300,2,1)</f>
        <v>2</v>
      </c>
      <c r="J300" t="str">
        <f t="shared" ref="J300:J305" si="133">MID(C300,4,2)</f>
        <v>3</v>
      </c>
      <c r="K300">
        <f t="shared" ref="K300:K305" si="134">(I300-1)*90+J300+1</f>
        <v>94</v>
      </c>
      <c r="L300" t="str">
        <f t="shared" ca="1" si="127"/>
        <v/>
      </c>
      <c r="M300" t="e">
        <f t="shared" ca="1" si="128"/>
        <v>#VALUE!</v>
      </c>
      <c r="N300" t="e">
        <f t="shared" ca="1" si="129"/>
        <v>#VALUE!</v>
      </c>
    </row>
    <row r="301" spans="1:14" x14ac:dyDescent="0.25">
      <c r="A301" s="54" t="s">
        <v>847</v>
      </c>
      <c r="B301" s="20">
        <v>4</v>
      </c>
      <c r="C301" s="20" t="s">
        <v>863</v>
      </c>
      <c r="D301" s="8" t="s">
        <v>84</v>
      </c>
      <c r="E301" s="8" t="str">
        <f t="shared" ca="1" si="131"/>
        <v>JTAG_TCK</v>
      </c>
      <c r="F301" s="8" t="s">
        <v>1217</v>
      </c>
      <c r="G301" s="17" t="str">
        <f t="shared" ca="1" si="130"/>
        <v>Add external 10K pull down;</v>
      </c>
      <c r="I301" t="str">
        <f t="shared" si="132"/>
        <v>2</v>
      </c>
      <c r="J301" t="str">
        <f t="shared" si="133"/>
        <v>1</v>
      </c>
      <c r="K301">
        <f t="shared" si="134"/>
        <v>92</v>
      </c>
      <c r="L301" t="str">
        <f t="shared" ca="1" si="127"/>
        <v/>
      </c>
      <c r="M301" t="e">
        <f t="shared" ca="1" si="128"/>
        <v>#VALUE!</v>
      </c>
      <c r="N301" t="e">
        <f t="shared" ca="1" si="129"/>
        <v>#VALUE!</v>
      </c>
    </row>
    <row r="302" spans="1:14" x14ac:dyDescent="0.25">
      <c r="A302" s="54" t="s">
        <v>847</v>
      </c>
      <c r="B302" s="20">
        <v>6</v>
      </c>
      <c r="C302" s="20" t="s">
        <v>1219</v>
      </c>
      <c r="D302" s="8" t="s">
        <v>92</v>
      </c>
      <c r="E302" s="8" t="str">
        <f t="shared" ca="1" si="131"/>
        <v>JTAG_TDO</v>
      </c>
      <c r="F302" s="8"/>
      <c r="G302" s="17" t="str">
        <f t="shared" ca="1" si="130"/>
        <v/>
      </c>
      <c r="I302" t="str">
        <f t="shared" si="132"/>
        <v>2</v>
      </c>
      <c r="J302" t="str">
        <f t="shared" si="133"/>
        <v>9</v>
      </c>
      <c r="K302">
        <f t="shared" si="134"/>
        <v>100</v>
      </c>
      <c r="L302" t="str">
        <f t="shared" ca="1" si="127"/>
        <v/>
      </c>
      <c r="M302" t="e">
        <f t="shared" ca="1" si="128"/>
        <v>#VALUE!</v>
      </c>
      <c r="N302" t="e">
        <f t="shared" ca="1" si="129"/>
        <v>#VALUE!</v>
      </c>
    </row>
    <row r="303" spans="1:14" x14ac:dyDescent="0.25">
      <c r="A303" s="54" t="s">
        <v>847</v>
      </c>
      <c r="B303" s="20">
        <v>8</v>
      </c>
      <c r="C303" s="20" t="s">
        <v>1220</v>
      </c>
      <c r="D303" s="8" t="s">
        <v>90</v>
      </c>
      <c r="E303" s="8" t="str">
        <f t="shared" ca="1" si="131"/>
        <v>JTAG_TDI</v>
      </c>
      <c r="F303" s="8"/>
      <c r="G303" s="17" t="str">
        <f t="shared" ca="1" si="130"/>
        <v/>
      </c>
      <c r="I303" t="str">
        <f t="shared" si="132"/>
        <v>2</v>
      </c>
      <c r="J303" t="str">
        <f t="shared" si="133"/>
        <v>7</v>
      </c>
      <c r="K303">
        <f t="shared" si="134"/>
        <v>98</v>
      </c>
      <c r="L303" t="str">
        <f t="shared" ca="1" si="127"/>
        <v/>
      </c>
      <c r="M303" t="e">
        <f t="shared" ca="1" si="128"/>
        <v>#VALUE!</v>
      </c>
      <c r="N303" t="e">
        <f t="shared" ca="1" si="129"/>
        <v>#VALUE!</v>
      </c>
    </row>
    <row r="304" spans="1:14" x14ac:dyDescent="0.25">
      <c r="A304" s="54" t="s">
        <v>847</v>
      </c>
      <c r="B304" s="20">
        <v>9</v>
      </c>
      <c r="C304" s="20" t="s">
        <v>1221</v>
      </c>
      <c r="D304" s="8" t="s">
        <v>1216</v>
      </c>
      <c r="E304" s="8" t="str">
        <f t="shared" ca="1" si="131"/>
        <v>JTAG_MODE</v>
      </c>
      <c r="F304" s="8"/>
      <c r="G304" s="17" t="str">
        <f t="shared" ca="1" si="130"/>
        <v>10K DART internal Pull down included;
Exposed for BDSL.</v>
      </c>
      <c r="I304" t="str">
        <f t="shared" si="132"/>
        <v>2</v>
      </c>
      <c r="J304" t="str">
        <f t="shared" si="133"/>
        <v>5</v>
      </c>
      <c r="K304">
        <f t="shared" si="134"/>
        <v>96</v>
      </c>
      <c r="L304" t="str">
        <f t="shared" ca="1" si="127"/>
        <v/>
      </c>
      <c r="M304" t="e">
        <f t="shared" ca="1" si="128"/>
        <v>#VALUE!</v>
      </c>
      <c r="N304" t="e">
        <f t="shared" ca="1" si="129"/>
        <v>#VALUE!</v>
      </c>
    </row>
    <row r="305" spans="1:14" ht="15.75" thickBot="1" x14ac:dyDescent="0.3">
      <c r="A305" s="56" t="s">
        <v>847</v>
      </c>
      <c r="B305" s="57">
        <v>10</v>
      </c>
      <c r="C305" s="57" t="s">
        <v>910</v>
      </c>
      <c r="D305" s="18" t="s">
        <v>29</v>
      </c>
      <c r="E305" s="18" t="str">
        <f t="shared" ca="1" si="131"/>
        <v>POR_B_1V8</v>
      </c>
      <c r="F305" s="18"/>
      <c r="G305" s="19" t="str">
        <f t="shared" ca="1" si="130"/>
        <v>Pull low to hold SOC in reset state
Pulse low for Warm reboot.</v>
      </c>
      <c r="I305" t="str">
        <f t="shared" si="132"/>
        <v>1</v>
      </c>
      <c r="J305" t="str">
        <f t="shared" si="133"/>
        <v>24</v>
      </c>
      <c r="K305">
        <f t="shared" si="134"/>
        <v>25</v>
      </c>
      <c r="L305" t="str">
        <f t="shared" ca="1" si="127"/>
        <v/>
      </c>
      <c r="M305" t="e">
        <f t="shared" ca="1" si="128"/>
        <v>#VALUE!</v>
      </c>
      <c r="N305" t="e">
        <f t="shared" ca="1" si="129"/>
        <v>#VALUE!</v>
      </c>
    </row>
    <row r="307" spans="1:14" ht="15.75" thickBot="1" x14ac:dyDescent="0.3">
      <c r="A307" s="64" t="s">
        <v>1307</v>
      </c>
    </row>
    <row r="308" spans="1:14" x14ac:dyDescent="0.25">
      <c r="A308" s="50" t="s">
        <v>1306</v>
      </c>
      <c r="B308" s="51">
        <v>1</v>
      </c>
      <c r="C308" s="51" t="s">
        <v>876</v>
      </c>
      <c r="D308" s="15" t="s">
        <v>1308</v>
      </c>
      <c r="E308" s="15" t="str">
        <f t="shared" ref="E308" ca="1" si="135">INDIRECT("'"&amp;$E$1&amp;"'"&amp;"!D"&amp;(K308))</f>
        <v>SAI2_RXC/SAI5_TXC///FLEXCAN1_TX////UART1_RXD/////GPIO4_IO22//////PDM_BIT1</v>
      </c>
      <c r="F308" s="15"/>
      <c r="G308" s="16" t="str">
        <f t="shared" ref="G308" ca="1" si="136">IF(INDIRECT("'"&amp;$E$1&amp;"'"&amp;"!H"&amp;(K308))=0,"",INDIRECT("'"&amp;$E$1&amp;"'"&amp;"!H"&amp;(K308)))</f>
        <v/>
      </c>
      <c r="I308" t="str">
        <f t="shared" ref="I308" si="137">MID(C308,2,1)</f>
        <v>2</v>
      </c>
      <c r="J308" t="str">
        <f t="shared" ref="J308" si="138">MID(C308,4,2)</f>
        <v>50</v>
      </c>
      <c r="K308">
        <f t="shared" ref="K308" si="139">(I308-1)*90+J308+1</f>
        <v>141</v>
      </c>
      <c r="L308" t="str">
        <f t="shared" ca="1" si="127"/>
        <v>GPIO4_IO22</v>
      </c>
      <c r="M308">
        <f t="shared" ca="1" si="128"/>
        <v>50</v>
      </c>
      <c r="N308">
        <f t="shared" ca="1" si="129"/>
        <v>60</v>
      </c>
    </row>
    <row r="309" spans="1:14" ht="15.75" thickBot="1" x14ac:dyDescent="0.3">
      <c r="A309" s="56" t="s">
        <v>1306</v>
      </c>
      <c r="B309" s="57">
        <v>4</v>
      </c>
      <c r="C309" s="57" t="s">
        <v>880</v>
      </c>
      <c r="D309" s="18" t="s">
        <v>1309</v>
      </c>
      <c r="E309" s="18" t="str">
        <f t="shared" ref="E309" ca="1" si="140">INDIRECT("'"&amp;$E$1&amp;"'"&amp;"!D"&amp;(K309))</f>
        <v>SAI2_TXC/SAI5_TXD2///FLEXCAN1_RX/////GPIO4_IO25//////PDM_BIT1</v>
      </c>
      <c r="F309" s="18"/>
      <c r="G309" s="19" t="str">
        <f t="shared" ref="G309" ca="1" si="141">IF(INDIRECT("'"&amp;$E$1&amp;"'"&amp;"!H"&amp;(K309))=0,"",INDIRECT("'"&amp;$E$1&amp;"'"&amp;"!H"&amp;(K309)))</f>
        <v/>
      </c>
      <c r="I309" t="str">
        <f t="shared" ref="I309" si="142">MID(C309,2,1)</f>
        <v>2</v>
      </c>
      <c r="J309" t="str">
        <f t="shared" ref="J309" si="143">MID(C309,4,2)</f>
        <v>56</v>
      </c>
      <c r="K309">
        <f t="shared" ref="K309" si="144">(I309-1)*90+J309+1</f>
        <v>147</v>
      </c>
      <c r="L309" t="str">
        <f t="shared" ca="1" si="127"/>
        <v>GPIO4_IO25</v>
      </c>
      <c r="M309">
        <f t="shared" ca="1" si="128"/>
        <v>38</v>
      </c>
      <c r="N309">
        <f t="shared" ca="1" si="129"/>
        <v>48</v>
      </c>
    </row>
    <row r="311" spans="1:14" ht="15.75" thickBot="1" x14ac:dyDescent="0.3">
      <c r="A311" s="64" t="s">
        <v>1310</v>
      </c>
    </row>
    <row r="312" spans="1:14" x14ac:dyDescent="0.25">
      <c r="A312" s="50" t="s">
        <v>1311</v>
      </c>
      <c r="B312" s="51">
        <v>31</v>
      </c>
      <c r="C312" s="51" t="s">
        <v>1212</v>
      </c>
      <c r="D312" s="15" t="s">
        <v>1313</v>
      </c>
      <c r="E312" s="15" t="str">
        <f t="shared" ref="E312:E327" ca="1" si="145">INDIRECT("'"&amp;$E$1&amp;"'"&amp;"!D"&amp;(K312))</f>
        <v>SAI1_RXD4/SAI6_TXC//SAI6_RXC////ENET1_RGMII_RD0/////GPIO4_IO06</v>
      </c>
      <c r="F312" s="15"/>
      <c r="G312" s="16" t="str">
        <f t="shared" ref="G312:G327" ca="1" si="146">IF(INDIRECT("'"&amp;$E$1&amp;"'"&amp;"!H"&amp;(K312))=0,"",INDIRECT("'"&amp;$E$1&amp;"'"&amp;"!H"&amp;(K312)))</f>
        <v xml:space="preserve">IO level follows J2.41 NVCC_SAI1_SAI5;
While POR_B asserted + 50ms, low impedance drivers should be disabled! </v>
      </c>
      <c r="I312" t="str">
        <f t="shared" ref="I312:I328" si="147">MID(C312,2,1)</f>
        <v>2</v>
      </c>
      <c r="J312" t="str">
        <f t="shared" ref="J312:J328" si="148">MID(C312,4,2)</f>
        <v>65</v>
      </c>
      <c r="K312">
        <f t="shared" ref="K312:K328" si="149">(I312-1)*90+J312+1</f>
        <v>156</v>
      </c>
      <c r="L312" t="str">
        <f t="shared" ca="1" si="127"/>
        <v>GPIO4_IO06</v>
      </c>
      <c r="M312">
        <f t="shared" ca="1" si="128"/>
        <v>53</v>
      </c>
      <c r="N312" t="e">
        <f t="shared" ca="1" si="129"/>
        <v>#VALUE!</v>
      </c>
    </row>
    <row r="313" spans="1:14" x14ac:dyDescent="0.25">
      <c r="A313" s="54" t="s">
        <v>1311</v>
      </c>
      <c r="B313" s="20">
        <v>30</v>
      </c>
      <c r="C313" s="20" t="s">
        <v>1070</v>
      </c>
      <c r="D313" s="8" t="s">
        <v>1314</v>
      </c>
      <c r="E313" s="8" t="str">
        <f t="shared" ca="1" si="145"/>
        <v>SAI1_RXD5/SAI6_TXD0//SAI6_RXD0///SAI1_RXFS////ENET1_RGMII_RD1/////GPIO4_IO07</v>
      </c>
      <c r="F313" s="8"/>
      <c r="G313" s="17" t="str">
        <f t="shared" ca="1" si="146"/>
        <v xml:space="preserve">IO level follows J2.41 NVCC_SAI1_SAI5;
While POR_B asserted + 50ms, low impedance drivers should be disabled! </v>
      </c>
      <c r="I313" t="str">
        <f t="shared" si="147"/>
        <v>2</v>
      </c>
      <c r="J313" t="str">
        <f t="shared" si="148"/>
        <v>69</v>
      </c>
      <c r="K313">
        <f t="shared" si="149"/>
        <v>160</v>
      </c>
      <c r="L313" t="str">
        <f t="shared" ca="1" si="127"/>
        <v>GPIO4_IO07</v>
      </c>
      <c r="M313">
        <f t="shared" ca="1" si="128"/>
        <v>67</v>
      </c>
      <c r="N313" t="e">
        <f t="shared" ca="1" si="129"/>
        <v>#VALUE!</v>
      </c>
    </row>
    <row r="314" spans="1:14" x14ac:dyDescent="0.25">
      <c r="A314" s="54" t="s">
        <v>1311</v>
      </c>
      <c r="B314" s="20">
        <v>28</v>
      </c>
      <c r="C314" s="20" t="s">
        <v>997</v>
      </c>
      <c r="D314" s="8" t="s">
        <v>1315</v>
      </c>
      <c r="E314" s="8" t="str">
        <f t="shared" ca="1" si="145"/>
        <v>SAI1_RXD6/SAI6_TXFS//SAI6_RXFS////ENET1_RGMII_RD2/////GPIO4_IO08</v>
      </c>
      <c r="F314" s="8"/>
      <c r="G314" s="17" t="str">
        <f t="shared" ca="1" si="146"/>
        <v xml:space="preserve">IO level follows J2.41 NVCC_SAI1_SAI5;
While POR_B asserted + 50ms, low impedance drivers should be disabled! </v>
      </c>
      <c r="I314" t="str">
        <f t="shared" si="147"/>
        <v>2</v>
      </c>
      <c r="J314" t="str">
        <f t="shared" si="148"/>
        <v>66</v>
      </c>
      <c r="K314">
        <f t="shared" si="149"/>
        <v>157</v>
      </c>
      <c r="L314" t="str">
        <f t="shared" ca="1" si="127"/>
        <v>GPIO4_IO08</v>
      </c>
      <c r="M314">
        <f t="shared" ca="1" si="128"/>
        <v>55</v>
      </c>
      <c r="N314" t="e">
        <f t="shared" ca="1" si="129"/>
        <v>#VALUE!</v>
      </c>
    </row>
    <row r="315" spans="1:14" x14ac:dyDescent="0.25">
      <c r="A315" s="54" t="s">
        <v>1311</v>
      </c>
      <c r="B315" s="20">
        <v>27</v>
      </c>
      <c r="C315" s="20" t="s">
        <v>1000</v>
      </c>
      <c r="D315" s="8" t="s">
        <v>1316</v>
      </c>
      <c r="E315" s="8" t="str">
        <f t="shared" ca="1" si="145"/>
        <v>SAI1_RXD7/SAI6_MCLK//SAI1_TXFS///SAI1_TXD4////ENET1_RGMII_RD3/////GPIO4_IO09</v>
      </c>
      <c r="F315" s="8"/>
      <c r="G315" s="17" t="str">
        <f t="shared" ca="1" si="146"/>
        <v xml:space="preserve">IO level follows J2.41 NVCC_SAI1_SAI5;
While POR_B asserted + 50ms, low impedance drivers should be disabled! </v>
      </c>
      <c r="I315" t="str">
        <f t="shared" si="147"/>
        <v>2</v>
      </c>
      <c r="J315" t="str">
        <f t="shared" si="148"/>
        <v>68</v>
      </c>
      <c r="K315">
        <f t="shared" si="149"/>
        <v>159</v>
      </c>
      <c r="L315" t="str">
        <f t="shared" ca="1" si="127"/>
        <v>GPIO4_IO09</v>
      </c>
      <c r="M315">
        <f t="shared" ca="1" si="128"/>
        <v>67</v>
      </c>
      <c r="N315" t="e">
        <f t="shared" ca="1" si="129"/>
        <v>#VALUE!</v>
      </c>
    </row>
    <row r="316" spans="1:14" x14ac:dyDescent="0.25">
      <c r="A316" s="54" t="s">
        <v>1311</v>
      </c>
      <c r="B316" s="20">
        <v>33</v>
      </c>
      <c r="C316" s="20" t="s">
        <v>900</v>
      </c>
      <c r="D316" s="8" t="s">
        <v>1317</v>
      </c>
      <c r="E316" s="8" t="str">
        <f t="shared" ca="1" si="145"/>
        <v>SAI1_TXC////ENET1_RGMII_RXC/////GPIO4_IO11</v>
      </c>
      <c r="F316" s="8"/>
      <c r="G316" s="17" t="str">
        <f t="shared" ca="1" si="146"/>
        <v xml:space="preserve">IO level follows J2.41 NVCC_SAI1_SAI5;
While POR_B asserted + 50ms, low impedance drivers should be disabled! </v>
      </c>
      <c r="I316" t="str">
        <f t="shared" si="147"/>
        <v>2</v>
      </c>
      <c r="J316" t="str">
        <f t="shared" si="148"/>
        <v>72</v>
      </c>
      <c r="K316">
        <f t="shared" si="149"/>
        <v>163</v>
      </c>
      <c r="L316" t="str">
        <f t="shared" ca="1" si="127"/>
        <v>GPIO4_IO11</v>
      </c>
      <c r="M316">
        <f t="shared" ca="1" si="128"/>
        <v>33</v>
      </c>
      <c r="N316" t="e">
        <f t="shared" ca="1" si="129"/>
        <v>#VALUE!</v>
      </c>
    </row>
    <row r="317" spans="1:14" x14ac:dyDescent="0.25">
      <c r="A317" s="54" t="s">
        <v>1311</v>
      </c>
      <c r="B317" s="20">
        <v>32</v>
      </c>
      <c r="C317" s="20" t="s">
        <v>901</v>
      </c>
      <c r="D317" s="8" t="s">
        <v>1318</v>
      </c>
      <c r="E317" s="8" t="str">
        <f t="shared" ca="1" si="145"/>
        <v>SAI1_TXFS////ENET1_RGMII_RX_CTL/////GPIO4_IO10</v>
      </c>
      <c r="F317" s="8"/>
      <c r="G317" s="17" t="str">
        <f t="shared" ca="1" si="146"/>
        <v xml:space="preserve">IO level follows J2.41 NVCC_SAI1_SAI5;
While POR_B asserted + 50ms, low impedance drivers should be disabled! </v>
      </c>
      <c r="I317" t="str">
        <f t="shared" si="147"/>
        <v>2</v>
      </c>
      <c r="J317" t="str">
        <f t="shared" si="148"/>
        <v>64</v>
      </c>
      <c r="K317">
        <f t="shared" si="149"/>
        <v>155</v>
      </c>
      <c r="L317" t="str">
        <f t="shared" ca="1" si="127"/>
        <v>GPIO4_IO10</v>
      </c>
      <c r="M317">
        <f t="shared" ca="1" si="128"/>
        <v>37</v>
      </c>
      <c r="N317" t="e">
        <f t="shared" ca="1" si="129"/>
        <v>#VALUE!</v>
      </c>
    </row>
    <row r="318" spans="1:14" x14ac:dyDescent="0.25">
      <c r="A318" s="54" t="s">
        <v>1311</v>
      </c>
      <c r="B318" s="20">
        <v>36</v>
      </c>
      <c r="C318" s="20" t="s">
        <v>877</v>
      </c>
      <c r="D318" s="8" t="s">
        <v>1319</v>
      </c>
      <c r="E318" s="8" t="str">
        <f t="shared" ca="1" si="145"/>
        <v>SAI1_TXD0////ENET1_RGMII_TD0/////GPIO4_IO12</v>
      </c>
      <c r="F318" s="8"/>
      <c r="G318" s="17" t="str">
        <f t="shared" ca="1" si="146"/>
        <v xml:space="preserve">IO level follows J2.41 NVCC_SAI1_SAI5;
While POR_B asserted + 50ms, low impedance drivers should be disabled! </v>
      </c>
      <c r="I318" t="str">
        <f t="shared" si="147"/>
        <v>2</v>
      </c>
      <c r="J318" t="str">
        <f t="shared" si="148"/>
        <v>70</v>
      </c>
      <c r="K318">
        <f t="shared" si="149"/>
        <v>161</v>
      </c>
      <c r="L318" t="str">
        <f t="shared" ca="1" si="127"/>
        <v>GPIO4_IO12</v>
      </c>
      <c r="M318">
        <f t="shared" ca="1" si="128"/>
        <v>34</v>
      </c>
      <c r="N318" t="e">
        <f t="shared" ca="1" si="129"/>
        <v>#VALUE!</v>
      </c>
    </row>
    <row r="319" spans="1:14" x14ac:dyDescent="0.25">
      <c r="A319" s="54" t="s">
        <v>1311</v>
      </c>
      <c r="B319" s="20">
        <v>37</v>
      </c>
      <c r="C319" s="20" t="s">
        <v>1215</v>
      </c>
      <c r="D319" s="8" t="s">
        <v>1320</v>
      </c>
      <c r="E319" s="8" t="str">
        <f t="shared" ca="1" si="145"/>
        <v>SAI1_TXD1////ENET1_RGMII_TD1/////GPIO4_IO13</v>
      </c>
      <c r="F319" s="8"/>
      <c r="G319" s="17" t="str">
        <f t="shared" ca="1" si="146"/>
        <v xml:space="preserve">IO level follows J2.41 NVCC_SAI1_SAI5;
While POR_B asserted + 50ms, low impedance drivers should be disabled! </v>
      </c>
      <c r="I319" t="str">
        <f t="shared" si="147"/>
        <v>2</v>
      </c>
      <c r="J319" t="str">
        <f t="shared" si="148"/>
        <v>67</v>
      </c>
      <c r="K319">
        <f t="shared" si="149"/>
        <v>158</v>
      </c>
      <c r="L319" t="str">
        <f t="shared" ca="1" si="127"/>
        <v>GPIO4_IO13</v>
      </c>
      <c r="M319">
        <f t="shared" ca="1" si="128"/>
        <v>34</v>
      </c>
      <c r="N319" t="e">
        <f t="shared" ca="1" si="129"/>
        <v>#VALUE!</v>
      </c>
    </row>
    <row r="320" spans="1:14" x14ac:dyDescent="0.25">
      <c r="A320" s="54" t="s">
        <v>1311</v>
      </c>
      <c r="B320" s="20">
        <v>38</v>
      </c>
      <c r="C320" s="20" t="s">
        <v>956</v>
      </c>
      <c r="D320" s="8" t="s">
        <v>1321</v>
      </c>
      <c r="E320" s="8" t="str">
        <f t="shared" ca="1" si="145"/>
        <v>SAI1_TXD2(BOOT_MODE0)////ENET1_RGMII_TD2/////GPIO4_IO14</v>
      </c>
      <c r="F320" s="8"/>
      <c r="G320" s="17" t="str">
        <f t="shared" ca="1" si="146"/>
        <v xml:space="preserve">IO level follows J2.41 NVCC_SAI1_SAI5;
While POR_B asserted + 50ms, low impedance drivers should be disabled! 
Internal buffer connected to this pin drives BOOT_MODE0, latched with POR_B rise. 
This sets boot source. </v>
      </c>
      <c r="I320" t="str">
        <f t="shared" si="147"/>
        <v>2</v>
      </c>
      <c r="J320" t="str">
        <f t="shared" si="148"/>
        <v>78</v>
      </c>
      <c r="K320">
        <f t="shared" si="149"/>
        <v>169</v>
      </c>
      <c r="L320" t="str">
        <f t="shared" ca="1" si="127"/>
        <v>GPIO4_IO14</v>
      </c>
      <c r="M320">
        <f t="shared" ca="1" si="128"/>
        <v>46</v>
      </c>
      <c r="N320" t="e">
        <f t="shared" ca="1" si="129"/>
        <v>#VALUE!</v>
      </c>
    </row>
    <row r="321" spans="1:14" x14ac:dyDescent="0.25">
      <c r="A321" s="54" t="s">
        <v>1311</v>
      </c>
      <c r="B321" s="20">
        <v>39</v>
      </c>
      <c r="C321" s="20" t="s">
        <v>1213</v>
      </c>
      <c r="D321" s="8" t="s">
        <v>1322</v>
      </c>
      <c r="E321" s="8" t="str">
        <f t="shared" ca="1" si="145"/>
        <v>SAI1_TXD3////ENET1_RGMII_TD3/////GPIO4_IO15</v>
      </c>
      <c r="F321" s="8"/>
      <c r="G321" s="17" t="str">
        <f t="shared" ca="1" si="146"/>
        <v xml:space="preserve">IO level follows J2.41 NVCC_SAI1_SAI5;
While POR_B asserted + 50ms, low impedance drivers should be disabled! </v>
      </c>
      <c r="I321" t="str">
        <f t="shared" si="147"/>
        <v>2</v>
      </c>
      <c r="J321" t="str">
        <f t="shared" si="148"/>
        <v>73</v>
      </c>
      <c r="K321">
        <f t="shared" si="149"/>
        <v>164</v>
      </c>
      <c r="L321" t="str">
        <f t="shared" ca="1" si="127"/>
        <v>GPIO4_IO15</v>
      </c>
      <c r="M321">
        <f t="shared" ca="1" si="128"/>
        <v>34</v>
      </c>
      <c r="N321" t="e">
        <f t="shared" ca="1" si="129"/>
        <v>#VALUE!</v>
      </c>
    </row>
    <row r="322" spans="1:14" x14ac:dyDescent="0.25">
      <c r="A322" s="54" t="s">
        <v>1311</v>
      </c>
      <c r="B322" s="20">
        <v>35</v>
      </c>
      <c r="C322" s="20" t="s">
        <v>1199</v>
      </c>
      <c r="D322" s="8" t="s">
        <v>1323</v>
      </c>
      <c r="E322" s="8" t="str">
        <f t="shared" ca="1" si="145"/>
        <v>SAI1_TXD5/SAI6_RXD0//SAI6_TXD0////ENET1_RGMII_TXC/////GPIO4_IO17</v>
      </c>
      <c r="F322" s="8"/>
      <c r="G322" s="17" t="str">
        <f t="shared" ca="1" si="146"/>
        <v xml:space="preserve">IO level follows J2.41 NVCC_SAI1_SAI5;
While POR_B asserted + 50ms, low impedance drivers should be disabled! </v>
      </c>
      <c r="I322" t="str">
        <f t="shared" si="147"/>
        <v>2</v>
      </c>
      <c r="J322" t="str">
        <f t="shared" si="148"/>
        <v>71</v>
      </c>
      <c r="K322">
        <f t="shared" si="149"/>
        <v>162</v>
      </c>
      <c r="L322" t="str">
        <f t="shared" ca="1" si="127"/>
        <v>GPIO4_IO17</v>
      </c>
      <c r="M322">
        <f t="shared" ca="1" si="128"/>
        <v>55</v>
      </c>
      <c r="N322" t="e">
        <f t="shared" ca="1" si="129"/>
        <v>#VALUE!</v>
      </c>
    </row>
    <row r="323" spans="1:14" x14ac:dyDescent="0.25">
      <c r="A323" s="54" t="s">
        <v>1311</v>
      </c>
      <c r="B323" s="20">
        <v>34</v>
      </c>
      <c r="C323" s="20" t="s">
        <v>899</v>
      </c>
      <c r="D323" s="8" t="s">
        <v>1324</v>
      </c>
      <c r="E323" s="8" t="str">
        <f t="shared" ca="1" si="145"/>
        <v>SAI1_TXD4/SAI6_RXC//SAI6_TXC////ENET1_RGMII_TX_CTL/////GPIO4_IO16</v>
      </c>
      <c r="F323" s="8"/>
      <c r="G323" s="17" t="str">
        <f t="shared" ca="1" si="146"/>
        <v xml:space="preserve">IO level follows J2.41 NVCC_SAI1_SAI5;
While POR_B asserted + 50ms, low impedance drivers should be disabled! </v>
      </c>
      <c r="I323" t="str">
        <f t="shared" si="147"/>
        <v>2</v>
      </c>
      <c r="J323" t="str">
        <f t="shared" si="148"/>
        <v>74</v>
      </c>
      <c r="K323">
        <f t="shared" si="149"/>
        <v>165</v>
      </c>
      <c r="L323" t="str">
        <f t="shared" ca="1" si="127"/>
        <v>GPIO4_IO16</v>
      </c>
      <c r="M323">
        <f t="shared" ca="1" si="128"/>
        <v>56</v>
      </c>
      <c r="N323" t="e">
        <f t="shared" ca="1" si="129"/>
        <v>#VALUE!</v>
      </c>
    </row>
    <row r="324" spans="1:14" x14ac:dyDescent="0.25">
      <c r="A324" s="54" t="s">
        <v>1311</v>
      </c>
      <c r="B324" s="20">
        <v>48</v>
      </c>
      <c r="C324" s="20" t="s">
        <v>858</v>
      </c>
      <c r="D324" s="8" t="s">
        <v>1325</v>
      </c>
      <c r="E324" s="8" t="str">
        <f t="shared" ca="1" si="145"/>
        <v>ENET_MDIO//SAI6_TXFS///PDM_BIT3/////GPIO1_IO17//////SD3_DATA5</v>
      </c>
      <c r="F324" s="8" t="s">
        <v>1328</v>
      </c>
      <c r="G324" s="17" t="str">
        <f t="shared" ca="1" si="146"/>
        <v>Runs @ 3.3V  level via TXS0102YZPR level translator</v>
      </c>
      <c r="I324" t="str">
        <f t="shared" si="147"/>
        <v>1</v>
      </c>
      <c r="J324" t="str">
        <f t="shared" si="148"/>
        <v>11</v>
      </c>
      <c r="K324">
        <f t="shared" si="149"/>
        <v>12</v>
      </c>
      <c r="L324" t="str">
        <f t="shared" ca="1" si="127"/>
        <v>GPIO1_IO17</v>
      </c>
      <c r="M324">
        <f t="shared" ca="1" si="128"/>
        <v>37</v>
      </c>
      <c r="N324">
        <f t="shared" ca="1" si="129"/>
        <v>47</v>
      </c>
    </row>
    <row r="325" spans="1:14" x14ac:dyDescent="0.25">
      <c r="A325" s="54" t="s">
        <v>1311</v>
      </c>
      <c r="B325" s="20">
        <v>48</v>
      </c>
      <c r="C325" s="20" t="s">
        <v>1177</v>
      </c>
      <c r="D325" s="8" t="s">
        <v>1325</v>
      </c>
      <c r="E325" s="8" t="str">
        <f t="shared" ca="1" si="145"/>
        <v>SAI1_RXD3///PDM_BIT3////ENET1_MDIO/////GPIO4_IO05</v>
      </c>
      <c r="F325" s="8" t="s">
        <v>1329</v>
      </c>
      <c r="G325" s="17" t="str">
        <f t="shared" ca="1" si="146"/>
        <v xml:space="preserve">IO level follows J2.41 NVCC_SAI1_SAI5;
While POR_B asserted + 50ms, low impedance drivers should be disabled! </v>
      </c>
      <c r="I325" t="str">
        <f t="shared" si="147"/>
        <v>2</v>
      </c>
      <c r="J325" t="str">
        <f t="shared" si="148"/>
        <v>62</v>
      </c>
      <c r="K325">
        <f t="shared" si="149"/>
        <v>153</v>
      </c>
      <c r="L325" t="str">
        <f t="shared" ca="1" si="127"/>
        <v>GPIO4_IO05</v>
      </c>
      <c r="M325">
        <f t="shared" ca="1" si="128"/>
        <v>40</v>
      </c>
      <c r="N325" t="e">
        <f t="shared" ca="1" si="129"/>
        <v>#VALUE!</v>
      </c>
    </row>
    <row r="326" spans="1:14" x14ac:dyDescent="0.25">
      <c r="A326" s="54" t="s">
        <v>1311</v>
      </c>
      <c r="B326" s="20">
        <v>1</v>
      </c>
      <c r="C326" s="20" t="s">
        <v>859</v>
      </c>
      <c r="D326" s="8" t="s">
        <v>1326</v>
      </c>
      <c r="E326" s="8" t="str">
        <f t="shared" ca="1" si="145"/>
        <v>ENET_MDC//SAI6_TXD0/////GPIO1_IO16//////SD3_STROBE</v>
      </c>
      <c r="F326" s="8" t="s">
        <v>1328</v>
      </c>
      <c r="G326" s="17" t="str">
        <f t="shared" ca="1" si="146"/>
        <v>Runs @ 3.3V  level via TXS0102YZPR level translator</v>
      </c>
      <c r="I326" t="str">
        <f t="shared" si="147"/>
        <v>1</v>
      </c>
      <c r="J326" t="str">
        <f t="shared" si="148"/>
        <v>13</v>
      </c>
      <c r="K326">
        <f t="shared" si="149"/>
        <v>14</v>
      </c>
      <c r="L326" t="str">
        <f t="shared" ca="1" si="127"/>
        <v>GPIO1_IO16</v>
      </c>
      <c r="M326">
        <f t="shared" ca="1" si="128"/>
        <v>25</v>
      </c>
      <c r="N326">
        <f t="shared" ca="1" si="129"/>
        <v>35</v>
      </c>
    </row>
    <row r="327" spans="1:14" x14ac:dyDescent="0.25">
      <c r="A327" s="54" t="s">
        <v>1311</v>
      </c>
      <c r="B327" s="20">
        <v>1</v>
      </c>
      <c r="C327" s="20" t="s">
        <v>1198</v>
      </c>
      <c r="D327" s="8" t="s">
        <v>1326</v>
      </c>
      <c r="E327" s="8" t="str">
        <f t="shared" ca="1" si="145"/>
        <v>SAI1_RXD2///PDM_BIT2////ENET1_MDC/////GPIO4_IO04</v>
      </c>
      <c r="F327" s="8" t="s">
        <v>1329</v>
      </c>
      <c r="G327" s="17" t="str">
        <f t="shared" ca="1" si="146"/>
        <v xml:space="preserve">IO level follows J2.41 NVCC_SAI1_SAI5;
While POR_B asserted + 50ms, low impedance drivers should be disabled! </v>
      </c>
      <c r="I327" t="str">
        <f t="shared" si="147"/>
        <v>2</v>
      </c>
      <c r="J327" t="str">
        <f t="shared" si="148"/>
        <v>63</v>
      </c>
      <c r="K327">
        <f t="shared" si="149"/>
        <v>154</v>
      </c>
      <c r="L327" t="str">
        <f t="shared" ca="1" si="127"/>
        <v>GPIO4_IO04</v>
      </c>
      <c r="M327">
        <f t="shared" ca="1" si="128"/>
        <v>39</v>
      </c>
      <c r="N327" t="e">
        <f t="shared" ca="1" si="129"/>
        <v>#VALUE!</v>
      </c>
    </row>
    <row r="328" spans="1:14" ht="15.75" thickBot="1" x14ac:dyDescent="0.3">
      <c r="A328" s="56" t="s">
        <v>1311</v>
      </c>
      <c r="B328" s="57">
        <v>2</v>
      </c>
      <c r="C328" s="57"/>
      <c r="D328" s="18" t="s">
        <v>1312</v>
      </c>
      <c r="E328" s="18" t="s">
        <v>1330</v>
      </c>
      <c r="F328" s="18" t="s">
        <v>1331</v>
      </c>
      <c r="G328" s="19" t="s">
        <v>1332</v>
      </c>
      <c r="I328" t="str">
        <f t="shared" si="147"/>
        <v/>
      </c>
      <c r="J328" t="str">
        <f t="shared" si="148"/>
        <v/>
      </c>
      <c r="K328" t="e">
        <f t="shared" si="149"/>
        <v>#VALUE!</v>
      </c>
      <c r="L328" t="str">
        <f t="shared" si="127"/>
        <v/>
      </c>
      <c r="M328" t="e">
        <f t="shared" si="128"/>
        <v>#VALUE!</v>
      </c>
      <c r="N328" t="e">
        <f t="shared" si="129"/>
        <v>#VALUE!</v>
      </c>
    </row>
  </sheetData>
  <sheetProtection algorithmName="SHA-512" hashValue="2WAD2vXSmwssKjrC392RQ5j0SIYGsxzHJL79j9scKvj7L+JvNCXAoor82WUNYAfBVH+wYfu2YBcoyCKDIy00tw==" saltValue="eEF6jqRUOjDbkAhNR3TR4w==" spinCount="100000" sheet="1" objects="1" scenarios="1"/>
  <pageMargins left="0.7" right="0.7" top="0.75" bottom="0.75" header="0.3" footer="0.3"/>
  <pageSetup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" operator="containsText" id="{358C3A69-66BB-428F-9ECD-BC79346ECA41}">
            <xm:f>NOT(ISERROR(SEARCH($B$1,E1)))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14:cfRule type="containsText" priority="2" operator="containsText" id="{EB5D9589-C3E7-45E9-8AE3-05CF327043BE}">
            <xm:f>NOT(ISERROR(SEARCH($C$1,E1)))</xm:f>
            <xm:f>$C$1</xm:f>
            <x14:dxf>
              <font>
                <color rgb="FF006100"/>
              </font>
              <fill>
                <patternFill>
                  <bgColor rgb="FFC6EFCE"/>
                </patternFill>
              </fill>
            </x14:dxf>
          </x14:cfRule>
          <xm:sqref>E1:E1048576</xm:sqref>
        </x14:conditionalFormatting>
        <x14:conditionalFormatting xmlns:xm="http://schemas.microsoft.com/office/excel/2006/main">
          <x14:cfRule type="containsText" priority="19" operator="containsText" id="{B7DE946E-C8FC-40BA-ADF2-1A639CB58C9A}">
            <xm:f>NOT(ISERROR(SEARCH($B$1,F1)))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F1:G1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400-000000000000}">
          <x14:formula1>
            <xm:f>'DART Delta'!$B$40:$B$42</xm:f>
          </x14:formula1>
          <xm:sqref>E1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H42"/>
  <sheetViews>
    <sheetView zoomScale="85" zoomScaleNormal="85" workbookViewId="0">
      <selection activeCell="K14" sqref="K14"/>
    </sheetView>
  </sheetViews>
  <sheetFormatPr defaultRowHeight="15" x14ac:dyDescent="0.25"/>
  <cols>
    <col min="1" max="1" width="2.85546875" bestFit="1" customWidth="1"/>
    <col min="2" max="2" width="28" customWidth="1"/>
    <col min="3" max="3" width="23.7109375" bestFit="1" customWidth="1"/>
    <col min="4" max="4" width="45.5703125" customWidth="1"/>
    <col min="5" max="5" width="43.28515625" customWidth="1"/>
    <col min="6" max="6" width="43.7109375" bestFit="1" customWidth="1"/>
  </cols>
  <sheetData>
    <row r="1" spans="1:8" x14ac:dyDescent="0.25">
      <c r="A1" s="14" t="s">
        <v>390</v>
      </c>
      <c r="B1" s="13" t="s">
        <v>389</v>
      </c>
      <c r="C1" s="13" t="s">
        <v>388</v>
      </c>
      <c r="D1" s="13" t="s">
        <v>387</v>
      </c>
      <c r="E1" s="12" t="s">
        <v>507</v>
      </c>
      <c r="F1" s="12" t="s">
        <v>353</v>
      </c>
    </row>
    <row r="2" spans="1:8" ht="30" x14ac:dyDescent="0.25">
      <c r="A2" s="5">
        <v>1</v>
      </c>
      <c r="B2" s="8" t="s">
        <v>386</v>
      </c>
      <c r="C2" s="8" t="s">
        <v>364</v>
      </c>
      <c r="D2" s="10" t="s">
        <v>775</v>
      </c>
      <c r="E2" s="7" t="s">
        <v>774</v>
      </c>
      <c r="F2" s="9" t="s">
        <v>385</v>
      </c>
    </row>
    <row r="3" spans="1:8" ht="31.5" x14ac:dyDescent="0.5">
      <c r="A3" s="5">
        <v>2</v>
      </c>
      <c r="B3" s="8" t="s">
        <v>384</v>
      </c>
      <c r="C3" s="8" t="s">
        <v>364</v>
      </c>
      <c r="D3" s="8" t="s">
        <v>360</v>
      </c>
      <c r="E3" s="8" t="s">
        <v>360</v>
      </c>
      <c r="F3" s="93" t="s">
        <v>383</v>
      </c>
      <c r="H3" s="40"/>
    </row>
    <row r="4" spans="1:8" x14ac:dyDescent="0.25">
      <c r="A4" s="5">
        <f>A3+1</f>
        <v>3</v>
      </c>
      <c r="B4" s="8" t="s">
        <v>776</v>
      </c>
      <c r="C4" s="8" t="s">
        <v>382</v>
      </c>
      <c r="D4" s="8" t="s">
        <v>381</v>
      </c>
      <c r="E4" s="8" t="s">
        <v>381</v>
      </c>
      <c r="F4" s="7"/>
    </row>
    <row r="5" spans="1:8" ht="60" x14ac:dyDescent="0.25">
      <c r="A5" s="5">
        <f t="shared" ref="A5:A23" si="0">A4+1</f>
        <v>4</v>
      </c>
      <c r="B5" s="11" t="s">
        <v>380</v>
      </c>
      <c r="C5" s="8" t="s">
        <v>379</v>
      </c>
      <c r="D5" s="8" t="s">
        <v>378</v>
      </c>
      <c r="E5" s="10" t="s">
        <v>777</v>
      </c>
      <c r="F5" s="9" t="s">
        <v>377</v>
      </c>
    </row>
    <row r="6" spans="1:8" x14ac:dyDescent="0.25">
      <c r="A6" s="5">
        <f t="shared" si="0"/>
        <v>5</v>
      </c>
      <c r="B6" s="11" t="s">
        <v>376</v>
      </c>
      <c r="C6" s="8" t="s">
        <v>364</v>
      </c>
      <c r="D6" s="8" t="s">
        <v>364</v>
      </c>
      <c r="E6" s="7" t="s">
        <v>364</v>
      </c>
      <c r="F6" s="9"/>
    </row>
    <row r="7" spans="1:8" x14ac:dyDescent="0.25">
      <c r="A7" s="5">
        <f t="shared" si="0"/>
        <v>6</v>
      </c>
      <c r="B7" s="8" t="s">
        <v>375</v>
      </c>
      <c r="C7" s="8" t="s">
        <v>364</v>
      </c>
      <c r="D7" s="8" t="s">
        <v>374</v>
      </c>
      <c r="E7" s="7" t="s">
        <v>360</v>
      </c>
      <c r="F7" s="7"/>
    </row>
    <row r="8" spans="1:8" x14ac:dyDescent="0.25">
      <c r="A8" s="5">
        <f t="shared" si="0"/>
        <v>7</v>
      </c>
      <c r="B8" s="8" t="s">
        <v>373</v>
      </c>
      <c r="C8" s="8" t="s">
        <v>779</v>
      </c>
      <c r="D8" s="8" t="s">
        <v>360</v>
      </c>
      <c r="E8" s="7" t="s">
        <v>778</v>
      </c>
      <c r="F8" s="7"/>
    </row>
    <row r="9" spans="1:8" x14ac:dyDescent="0.25">
      <c r="A9" s="5">
        <f t="shared" si="0"/>
        <v>8</v>
      </c>
      <c r="B9" s="8" t="s">
        <v>372</v>
      </c>
      <c r="C9" s="8" t="s">
        <v>370</v>
      </c>
      <c r="D9" s="8" t="s">
        <v>360</v>
      </c>
      <c r="E9" s="7" t="s">
        <v>370</v>
      </c>
      <c r="F9" s="7"/>
    </row>
    <row r="10" spans="1:8" x14ac:dyDescent="0.25">
      <c r="A10" s="5">
        <f t="shared" si="0"/>
        <v>9</v>
      </c>
      <c r="B10" s="8" t="s">
        <v>371</v>
      </c>
      <c r="C10" s="8" t="s">
        <v>370</v>
      </c>
      <c r="D10" s="8" t="s">
        <v>370</v>
      </c>
      <c r="E10" s="7" t="s">
        <v>370</v>
      </c>
      <c r="F10" s="7" t="s">
        <v>369</v>
      </c>
    </row>
    <row r="11" spans="1:8" x14ac:dyDescent="0.25">
      <c r="A11" s="5">
        <f t="shared" si="0"/>
        <v>10</v>
      </c>
      <c r="B11" s="8" t="s">
        <v>368</v>
      </c>
      <c r="C11" s="8" t="s">
        <v>364</v>
      </c>
      <c r="D11" s="8" t="s">
        <v>367</v>
      </c>
      <c r="E11" s="8" t="s">
        <v>364</v>
      </c>
      <c r="F11" s="7" t="s">
        <v>366</v>
      </c>
    </row>
    <row r="12" spans="1:8" x14ac:dyDescent="0.25">
      <c r="A12" s="5">
        <f t="shared" si="0"/>
        <v>11</v>
      </c>
      <c r="B12" s="8" t="s">
        <v>365</v>
      </c>
      <c r="C12" s="8" t="s">
        <v>364</v>
      </c>
      <c r="D12" s="8" t="s">
        <v>360</v>
      </c>
      <c r="E12" s="8" t="s">
        <v>364</v>
      </c>
      <c r="F12" s="7"/>
    </row>
    <row r="13" spans="1:8" ht="65.25" customHeight="1" x14ac:dyDescent="0.25">
      <c r="A13" s="5">
        <f t="shared" si="0"/>
        <v>12</v>
      </c>
      <c r="B13" s="8" t="s">
        <v>363</v>
      </c>
      <c r="C13" s="10" t="s">
        <v>362</v>
      </c>
      <c r="D13" s="10" t="s">
        <v>780</v>
      </c>
      <c r="E13" s="10" t="s">
        <v>781</v>
      </c>
      <c r="F13" s="7"/>
    </row>
    <row r="14" spans="1:8" ht="30" customHeight="1" x14ac:dyDescent="0.25">
      <c r="A14" s="5">
        <f t="shared" si="0"/>
        <v>13</v>
      </c>
      <c r="B14" s="8" t="s">
        <v>361</v>
      </c>
      <c r="C14" s="8" t="s">
        <v>360</v>
      </c>
      <c r="D14" s="8" t="s">
        <v>1242</v>
      </c>
      <c r="E14" s="8" t="s">
        <v>1242</v>
      </c>
      <c r="F14" s="9" t="s">
        <v>359</v>
      </c>
    </row>
    <row r="15" spans="1:8" x14ac:dyDescent="0.25">
      <c r="A15" s="5">
        <f t="shared" si="0"/>
        <v>14</v>
      </c>
      <c r="B15" s="8" t="s">
        <v>200</v>
      </c>
      <c r="C15" s="8" t="s">
        <v>358</v>
      </c>
      <c r="D15" s="8" t="s">
        <v>782</v>
      </c>
      <c r="E15" s="8" t="s">
        <v>782</v>
      </c>
      <c r="F15" s="7"/>
    </row>
    <row r="16" spans="1:8" ht="30" x14ac:dyDescent="0.25">
      <c r="A16" s="5">
        <f t="shared" si="0"/>
        <v>15</v>
      </c>
      <c r="B16" s="3" t="s">
        <v>198</v>
      </c>
      <c r="C16" s="4" t="s">
        <v>357</v>
      </c>
      <c r="D16" s="3" t="s">
        <v>354</v>
      </c>
      <c r="E16" s="3" t="s">
        <v>354</v>
      </c>
      <c r="F16" s="6" t="s">
        <v>356</v>
      </c>
    </row>
    <row r="17" spans="1:8" ht="30" x14ac:dyDescent="0.25">
      <c r="A17" s="5">
        <f t="shared" si="0"/>
        <v>16</v>
      </c>
      <c r="B17" s="3" t="s">
        <v>67</v>
      </c>
      <c r="C17" s="4" t="s">
        <v>355</v>
      </c>
      <c r="D17" s="3" t="s">
        <v>354</v>
      </c>
      <c r="E17" s="4" t="s">
        <v>1243</v>
      </c>
      <c r="F17" s="2"/>
    </row>
    <row r="18" spans="1:8" x14ac:dyDescent="0.25">
      <c r="A18" s="5">
        <f t="shared" si="0"/>
        <v>17</v>
      </c>
      <c r="B18" s="3" t="s">
        <v>545</v>
      </c>
      <c r="C18" s="3" t="s">
        <v>547</v>
      </c>
      <c r="D18" s="3" t="s">
        <v>547</v>
      </c>
      <c r="E18" s="2" t="s">
        <v>544</v>
      </c>
      <c r="F18" s="2"/>
    </row>
    <row r="19" spans="1:8" x14ac:dyDescent="0.25">
      <c r="A19" s="5">
        <f t="shared" si="0"/>
        <v>18</v>
      </c>
      <c r="B19" s="3" t="s">
        <v>543</v>
      </c>
      <c r="C19" s="3" t="s">
        <v>360</v>
      </c>
      <c r="D19" s="3" t="s">
        <v>360</v>
      </c>
      <c r="E19" s="2" t="s">
        <v>544</v>
      </c>
      <c r="F19" s="2"/>
    </row>
    <row r="20" spans="1:8" x14ac:dyDescent="0.25">
      <c r="A20" s="5">
        <f t="shared" si="0"/>
        <v>19</v>
      </c>
      <c r="B20" s="3" t="s">
        <v>546</v>
      </c>
      <c r="C20" s="3" t="s">
        <v>548</v>
      </c>
      <c r="D20" s="3" t="s">
        <v>548</v>
      </c>
      <c r="E20" s="2" t="s">
        <v>549</v>
      </c>
      <c r="F20" s="2" t="s">
        <v>783</v>
      </c>
    </row>
    <row r="21" spans="1:8" x14ac:dyDescent="0.25">
      <c r="A21" s="5">
        <f t="shared" si="0"/>
        <v>20</v>
      </c>
      <c r="B21" s="3" t="s">
        <v>550</v>
      </c>
      <c r="C21" s="3" t="s">
        <v>551</v>
      </c>
      <c r="D21" s="3" t="s">
        <v>551</v>
      </c>
      <c r="E21" s="2" t="s">
        <v>552</v>
      </c>
      <c r="F21" s="2"/>
    </row>
    <row r="22" spans="1:8" ht="63" x14ac:dyDescent="0.45">
      <c r="A22" s="5">
        <f t="shared" si="0"/>
        <v>21</v>
      </c>
      <c r="B22" s="3" t="s">
        <v>461</v>
      </c>
      <c r="C22" s="3" t="s">
        <v>360</v>
      </c>
      <c r="D22" s="3" t="s">
        <v>360</v>
      </c>
      <c r="E22" s="6" t="s">
        <v>1240</v>
      </c>
      <c r="F22" s="2"/>
      <c r="H22" s="65"/>
    </row>
    <row r="23" spans="1:8" ht="45" x14ac:dyDescent="0.25">
      <c r="A23" s="5">
        <f t="shared" si="0"/>
        <v>22</v>
      </c>
      <c r="B23" s="3" t="s">
        <v>35</v>
      </c>
      <c r="C23" s="3" t="s">
        <v>364</v>
      </c>
      <c r="D23" s="3" t="s">
        <v>364</v>
      </c>
      <c r="E23" s="2" t="s">
        <v>364</v>
      </c>
      <c r="F23" s="6" t="s">
        <v>1241</v>
      </c>
    </row>
    <row r="40" spans="2:2" hidden="1" x14ac:dyDescent="0.25">
      <c r="B40" s="60" t="s">
        <v>793</v>
      </c>
    </row>
    <row r="41" spans="2:2" hidden="1" x14ac:dyDescent="0.25">
      <c r="B41" s="60" t="s">
        <v>794</v>
      </c>
    </row>
    <row r="42" spans="2:2" hidden="1" x14ac:dyDescent="0.25">
      <c r="B42" s="60" t="s">
        <v>795</v>
      </c>
    </row>
  </sheetData>
  <pageMargins left="0.7" right="0.7" top="0.75" bottom="0.75" header="0.3" footer="0.3"/>
  <pageSetup paperSize="9" orientation="portrait"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Revision</vt:lpstr>
      <vt:lpstr>Mnemonics </vt:lpstr>
      <vt:lpstr>DART_MX8M</vt:lpstr>
      <vt:lpstr>DART_MX8MM</vt:lpstr>
      <vt:lpstr>DART_MX8MP</vt:lpstr>
      <vt:lpstr>DT8MCustom-V1.4.x</vt:lpstr>
      <vt:lpstr>DT8MCustom-V2.x</vt:lpstr>
      <vt:lpstr>DART Delta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2023-09-20T13:12:04Z</dcterms:modified>
</cp:coreProperties>
</file>